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t drev\Kristoffer\Kommunaløkonomi\Administration\"/>
    </mc:Choice>
  </mc:AlternateContent>
  <xr:revisionPtr revIDLastSave="0" documentId="13_ncr:1_{FB2387E3-5E7C-4E57-9BF1-5864853AD74F}" xr6:coauthVersionLast="47" xr6:coauthVersionMax="47" xr10:uidLastSave="{00000000-0000-0000-0000-000000000000}"/>
  <bookViews>
    <workbookView xWindow="-120" yWindow="-120" windowWidth="51840" windowHeight="21120" xr2:uid="{1E0B6164-D9A3-4CE6-A519-2618854F62A0}"/>
  </bookViews>
  <sheets>
    <sheet name="samle" sheetId="3" r:id="rId1"/>
    <sheet name="grp.200" sheetId="1" r:id="rId2"/>
    <sheet name="FOLK1A" sheetId="6" r:id="rId3"/>
    <sheet name="6.45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3" l="1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2" i="3"/>
  <c r="B3" i="3"/>
  <c r="B4" i="3"/>
  <c r="B5" i="3"/>
  <c r="B6" i="3"/>
  <c r="B7" i="3"/>
  <c r="B8" i="3"/>
  <c r="B9" i="3"/>
  <c r="B10" i="3"/>
  <c r="B11" i="3"/>
  <c r="D11" i="3" s="1"/>
  <c r="E11" i="3" s="1"/>
  <c r="F11" i="3" s="1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D33" i="3" s="1"/>
  <c r="E33" i="3" s="1"/>
  <c r="F33" i="3" s="1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2" i="3"/>
  <c r="D56" i="3" l="1"/>
  <c r="E56" i="3" s="1"/>
  <c r="F56" i="3" s="1"/>
  <c r="G56" i="3" s="1"/>
  <c r="D34" i="3"/>
  <c r="E34" i="3" s="1"/>
  <c r="F34" i="3" s="1"/>
  <c r="D12" i="3"/>
  <c r="E12" i="3" s="1"/>
  <c r="F12" i="3" s="1"/>
  <c r="D89" i="3"/>
  <c r="E89" i="3" s="1"/>
  <c r="F89" i="3" s="1"/>
  <c r="D67" i="3"/>
  <c r="E67" i="3" s="1"/>
  <c r="F67" i="3" s="1"/>
  <c r="G67" i="3" s="1"/>
  <c r="D45" i="3"/>
  <c r="E45" i="3" s="1"/>
  <c r="F45" i="3" s="1"/>
  <c r="G45" i="3" s="1"/>
  <c r="D23" i="3"/>
  <c r="E23" i="3" s="1"/>
  <c r="F23" i="3" s="1"/>
  <c r="G23" i="3" s="1"/>
  <c r="D88" i="3"/>
  <c r="E88" i="3" s="1"/>
  <c r="F88" i="3" s="1"/>
  <c r="G88" i="3" s="1"/>
  <c r="D66" i="3"/>
  <c r="E66" i="3" s="1"/>
  <c r="F66" i="3" s="1"/>
  <c r="D44" i="3"/>
  <c r="E44" i="3" s="1"/>
  <c r="F44" i="3" s="1"/>
  <c r="G44" i="3" s="1"/>
  <c r="D22" i="3"/>
  <c r="E22" i="3" s="1"/>
  <c r="F22" i="3" s="1"/>
  <c r="G22" i="3" s="1"/>
  <c r="J66" i="3"/>
  <c r="K66" i="3" s="1"/>
  <c r="J22" i="3"/>
  <c r="K22" i="3" s="1"/>
  <c r="D98" i="3"/>
  <c r="E98" i="3" s="1"/>
  <c r="F98" i="3" s="1"/>
  <c r="D76" i="3"/>
  <c r="E76" i="3" s="1"/>
  <c r="F76" i="3" s="1"/>
  <c r="G76" i="3" s="1"/>
  <c r="D54" i="3"/>
  <c r="E54" i="3" s="1"/>
  <c r="F54" i="3" s="1"/>
  <c r="G54" i="3" s="1"/>
  <c r="D32" i="3"/>
  <c r="E32" i="3" s="1"/>
  <c r="F32" i="3" s="1"/>
  <c r="D10" i="3"/>
  <c r="E10" i="3" s="1"/>
  <c r="F10" i="3" s="1"/>
  <c r="D87" i="3"/>
  <c r="E87" i="3" s="1"/>
  <c r="F87" i="3" s="1"/>
  <c r="D65" i="3"/>
  <c r="E65" i="3" s="1"/>
  <c r="F65" i="3" s="1"/>
  <c r="G65" i="3" s="1"/>
  <c r="D43" i="3"/>
  <c r="E43" i="3" s="1"/>
  <c r="F43" i="3" s="1"/>
  <c r="D21" i="3"/>
  <c r="E21" i="3" s="1"/>
  <c r="F21" i="3" s="1"/>
  <c r="G21" i="3" s="1"/>
  <c r="J65" i="3"/>
  <c r="K65" i="3" s="1"/>
  <c r="D97" i="3"/>
  <c r="E97" i="3" s="1"/>
  <c r="F97" i="3" s="1"/>
  <c r="D75" i="3"/>
  <c r="E75" i="3" s="1"/>
  <c r="F75" i="3" s="1"/>
  <c r="D53" i="3"/>
  <c r="E53" i="3" s="1"/>
  <c r="F53" i="3" s="1"/>
  <c r="D31" i="3"/>
  <c r="E31" i="3" s="1"/>
  <c r="D9" i="3"/>
  <c r="E9" i="3" s="1"/>
  <c r="D28" i="3"/>
  <c r="E28" i="3" s="1"/>
  <c r="F28" i="3" s="1"/>
  <c r="G28" i="3" s="1"/>
  <c r="D6" i="3"/>
  <c r="E6" i="3" s="1"/>
  <c r="F6" i="3" s="1"/>
  <c r="G6" i="3" s="1"/>
  <c r="D61" i="3"/>
  <c r="E61" i="3" s="1"/>
  <c r="F61" i="3" s="1"/>
  <c r="G61" i="3" s="1"/>
  <c r="D39" i="3"/>
  <c r="E39" i="3" s="1"/>
  <c r="F39" i="3" s="1"/>
  <c r="G39" i="3" s="1"/>
  <c r="D17" i="3"/>
  <c r="E17" i="3" s="1"/>
  <c r="F17" i="3" s="1"/>
  <c r="G17" i="3" s="1"/>
  <c r="D83" i="3"/>
  <c r="E83" i="3" s="1"/>
  <c r="F83" i="3" s="1"/>
  <c r="G83" i="3" s="1"/>
  <c r="D36" i="3"/>
  <c r="E36" i="3" s="1"/>
  <c r="F36" i="3" s="1"/>
  <c r="J13" i="3"/>
  <c r="K13" i="3" s="1"/>
  <c r="J86" i="3"/>
  <c r="K86" i="3" s="1"/>
  <c r="L86" i="3" s="1"/>
  <c r="J64" i="3"/>
  <c r="K64" i="3" s="1"/>
  <c r="L64" i="3" s="1"/>
  <c r="J42" i="3"/>
  <c r="K42" i="3" s="1"/>
  <c r="J20" i="3"/>
  <c r="K20" i="3" s="1"/>
  <c r="J41" i="3"/>
  <c r="K41" i="3" s="1"/>
  <c r="L41" i="3" s="1"/>
  <c r="J19" i="3"/>
  <c r="K19" i="3" s="1"/>
  <c r="L19" i="3" s="1"/>
  <c r="D96" i="3"/>
  <c r="E96" i="3" s="1"/>
  <c r="F96" i="3" s="1"/>
  <c r="G96" i="3" s="1"/>
  <c r="D74" i="3"/>
  <c r="E74" i="3" s="1"/>
  <c r="F74" i="3" s="1"/>
  <c r="D52" i="3"/>
  <c r="E52" i="3" s="1"/>
  <c r="F52" i="3" s="1"/>
  <c r="D30" i="3"/>
  <c r="E30" i="3" s="1"/>
  <c r="F30" i="3" s="1"/>
  <c r="D8" i="3"/>
  <c r="E8" i="3" s="1"/>
  <c r="F8" i="3" s="1"/>
  <c r="G8" i="3" s="1"/>
  <c r="D19" i="3"/>
  <c r="E19" i="3" s="1"/>
  <c r="J82" i="3"/>
  <c r="K82" i="3" s="1"/>
  <c r="J60" i="3"/>
  <c r="K60" i="3" s="1"/>
  <c r="J38" i="3"/>
  <c r="K38" i="3" s="1"/>
  <c r="J16" i="3"/>
  <c r="K16" i="3" s="1"/>
  <c r="D81" i="3"/>
  <c r="E81" i="3" s="1"/>
  <c r="F81" i="3" s="1"/>
  <c r="G81" i="3" s="1"/>
  <c r="D59" i="3"/>
  <c r="E59" i="3" s="1"/>
  <c r="D37" i="3"/>
  <c r="E37" i="3" s="1"/>
  <c r="D15" i="3"/>
  <c r="E15" i="3" s="1"/>
  <c r="F15" i="3" s="1"/>
  <c r="J59" i="3"/>
  <c r="K59" i="3" s="1"/>
  <c r="J37" i="3"/>
  <c r="K37" i="3" s="1"/>
  <c r="L37" i="3" s="1"/>
  <c r="D47" i="3"/>
  <c r="E47" i="3" s="1"/>
  <c r="F47" i="3" s="1"/>
  <c r="D3" i="3"/>
  <c r="E3" i="3" s="1"/>
  <c r="F3" i="3" s="1"/>
  <c r="D80" i="3"/>
  <c r="E80" i="3" s="1"/>
  <c r="F80" i="3" s="1"/>
  <c r="D58" i="3"/>
  <c r="E58" i="3" s="1"/>
  <c r="F58" i="3" s="1"/>
  <c r="G58" i="3" s="1"/>
  <c r="D57" i="3"/>
  <c r="E57" i="3" s="1"/>
  <c r="J35" i="3"/>
  <c r="K35" i="3" s="1"/>
  <c r="L35" i="3" s="1"/>
  <c r="J89" i="3"/>
  <c r="K89" i="3" s="1"/>
  <c r="J67" i="3"/>
  <c r="J45" i="3"/>
  <c r="J23" i="3"/>
  <c r="K23" i="3" s="1"/>
  <c r="J34" i="3"/>
  <c r="J12" i="3"/>
  <c r="K12" i="3" s="1"/>
  <c r="F31" i="3"/>
  <c r="G31" i="3" s="1"/>
  <c r="F9" i="3"/>
  <c r="G9" i="3" s="1"/>
  <c r="D25" i="3"/>
  <c r="E25" i="3" s="1"/>
  <c r="F25" i="3" s="1"/>
  <c r="G25" i="3" s="1"/>
  <c r="D14" i="3"/>
  <c r="E14" i="3" s="1"/>
  <c r="F14" i="3" s="1"/>
  <c r="G14" i="3" s="1"/>
  <c r="J79" i="3"/>
  <c r="K79" i="3" s="1"/>
  <c r="J80" i="3"/>
  <c r="K80" i="3" s="1"/>
  <c r="J24" i="3"/>
  <c r="K24" i="3" s="1"/>
  <c r="J2" i="3"/>
  <c r="K2" i="3" s="1"/>
  <c r="D69" i="3"/>
  <c r="E69" i="3" s="1"/>
  <c r="F69" i="3" s="1"/>
  <c r="G69" i="3" s="1"/>
  <c r="D79" i="3"/>
  <c r="E79" i="3" s="1"/>
  <c r="J68" i="3"/>
  <c r="K68" i="3" s="1"/>
  <c r="J57" i="3"/>
  <c r="K57" i="3" s="1"/>
  <c r="J97" i="3"/>
  <c r="J75" i="3"/>
  <c r="J53" i="3"/>
  <c r="J31" i="3"/>
  <c r="J9" i="3"/>
  <c r="D62" i="3"/>
  <c r="E62" i="3" s="1"/>
  <c r="D40" i="3"/>
  <c r="E40" i="3" s="1"/>
  <c r="D18" i="3"/>
  <c r="E18" i="3" s="1"/>
  <c r="F18" i="3" s="1"/>
  <c r="G18" i="3" s="1"/>
  <c r="D95" i="3"/>
  <c r="E95" i="3" s="1"/>
  <c r="F95" i="3" s="1"/>
  <c r="G95" i="3" s="1"/>
  <c r="D73" i="3"/>
  <c r="E73" i="3" s="1"/>
  <c r="F73" i="3" s="1"/>
  <c r="G73" i="3" s="1"/>
  <c r="D51" i="3"/>
  <c r="E51" i="3" s="1"/>
  <c r="F51" i="3" s="1"/>
  <c r="G51" i="3" s="1"/>
  <c r="D29" i="3"/>
  <c r="E29" i="3" s="1"/>
  <c r="D7" i="3"/>
  <c r="E7" i="3" s="1"/>
  <c r="F7" i="3" s="1"/>
  <c r="G7" i="3" s="1"/>
  <c r="J84" i="3"/>
  <c r="K84" i="3" s="1"/>
  <c r="J62" i="3"/>
  <c r="K62" i="3" s="1"/>
  <c r="J40" i="3"/>
  <c r="K40" i="3" s="1"/>
  <c r="J18" i="3"/>
  <c r="K18" i="3" s="1"/>
  <c r="J95" i="3"/>
  <c r="K95" i="3" s="1"/>
  <c r="J73" i="3"/>
  <c r="K73" i="3" s="1"/>
  <c r="J51" i="3"/>
  <c r="K51" i="3" s="1"/>
  <c r="J29" i="3"/>
  <c r="K29" i="3" s="1"/>
  <c r="J7" i="3"/>
  <c r="K7" i="3" s="1"/>
  <c r="D84" i="3"/>
  <c r="E84" i="3" s="1"/>
  <c r="J28" i="3"/>
  <c r="K28" i="3" s="1"/>
  <c r="J6" i="3"/>
  <c r="J56" i="3"/>
  <c r="D77" i="3"/>
  <c r="E77" i="3" s="1"/>
  <c r="F77" i="3" s="1"/>
  <c r="J55" i="3"/>
  <c r="K55" i="3" s="1"/>
  <c r="J87" i="3"/>
  <c r="K87" i="3" s="1"/>
  <c r="J43" i="3"/>
  <c r="K43" i="3" s="1"/>
  <c r="J21" i="3"/>
  <c r="J98" i="3"/>
  <c r="J76" i="3"/>
  <c r="J54" i="3"/>
  <c r="J32" i="3"/>
  <c r="J10" i="3"/>
  <c r="J100" i="3"/>
  <c r="K100" i="3" s="1"/>
  <c r="L100" i="3" s="1"/>
  <c r="P100" i="3" s="1"/>
  <c r="D99" i="3"/>
  <c r="E99" i="3" s="1"/>
  <c r="F99" i="3" s="1"/>
  <c r="J88" i="3"/>
  <c r="J99" i="3"/>
  <c r="J33" i="3"/>
  <c r="J81" i="3"/>
  <c r="D78" i="3"/>
  <c r="E78" i="3" s="1"/>
  <c r="F78" i="3" s="1"/>
  <c r="J78" i="3"/>
  <c r="K78" i="3" s="1"/>
  <c r="D55" i="3"/>
  <c r="E55" i="3" s="1"/>
  <c r="F55" i="3" s="1"/>
  <c r="G55" i="3" s="1"/>
  <c r="J44" i="3"/>
  <c r="J77" i="3"/>
  <c r="J11" i="3"/>
  <c r="J96" i="3"/>
  <c r="J74" i="3"/>
  <c r="J52" i="3"/>
  <c r="K52" i="3" s="1"/>
  <c r="J30" i="3"/>
  <c r="K30" i="3" s="1"/>
  <c r="J8" i="3"/>
  <c r="K8" i="3" s="1"/>
  <c r="D94" i="3"/>
  <c r="E94" i="3" s="1"/>
  <c r="F94" i="3" s="1"/>
  <c r="G94" i="3" s="1"/>
  <c r="D72" i="3"/>
  <c r="E72" i="3" s="1"/>
  <c r="F72" i="3" s="1"/>
  <c r="G72" i="3" s="1"/>
  <c r="D50" i="3"/>
  <c r="E50" i="3" s="1"/>
  <c r="F50" i="3" s="1"/>
  <c r="G50" i="3" s="1"/>
  <c r="J94" i="3"/>
  <c r="J72" i="3"/>
  <c r="J50" i="3"/>
  <c r="D82" i="3"/>
  <c r="E82" i="3" s="1"/>
  <c r="D60" i="3"/>
  <c r="E60" i="3" s="1"/>
  <c r="D38" i="3"/>
  <c r="E38" i="3" s="1"/>
  <c r="D16" i="3"/>
  <c r="E16" i="3" s="1"/>
  <c r="D93" i="3"/>
  <c r="E93" i="3" s="1"/>
  <c r="D71" i="3"/>
  <c r="E71" i="3" s="1"/>
  <c r="D49" i="3"/>
  <c r="E49" i="3" s="1"/>
  <c r="F49" i="3" s="1"/>
  <c r="D27" i="3"/>
  <c r="E27" i="3" s="1"/>
  <c r="D5" i="3"/>
  <c r="E5" i="3" s="1"/>
  <c r="F5" i="3" s="1"/>
  <c r="J93" i="3"/>
  <c r="K93" i="3" s="1"/>
  <c r="J71" i="3"/>
  <c r="K71" i="3" s="1"/>
  <c r="J49" i="3"/>
  <c r="K49" i="3" s="1"/>
  <c r="J27" i="3"/>
  <c r="K27" i="3" s="1"/>
  <c r="J5" i="3"/>
  <c r="K5" i="3" s="1"/>
  <c r="J15" i="3"/>
  <c r="K15" i="3" s="1"/>
  <c r="J92" i="3"/>
  <c r="J70" i="3"/>
  <c r="K70" i="3" s="1"/>
  <c r="J48" i="3"/>
  <c r="J26" i="3"/>
  <c r="J4" i="3"/>
  <c r="D100" i="3"/>
  <c r="E100" i="3" s="1"/>
  <c r="F100" i="3" s="1"/>
  <c r="G100" i="3" s="1"/>
  <c r="D70" i="3"/>
  <c r="E70" i="3" s="1"/>
  <c r="F70" i="3" s="1"/>
  <c r="G70" i="3" s="1"/>
  <c r="D91" i="3"/>
  <c r="E91" i="3" s="1"/>
  <c r="F91" i="3" s="1"/>
  <c r="J58" i="3"/>
  <c r="J36" i="3"/>
  <c r="J14" i="3"/>
  <c r="K14" i="3" s="1"/>
  <c r="J91" i="3"/>
  <c r="J69" i="3"/>
  <c r="J47" i="3"/>
  <c r="J25" i="3"/>
  <c r="K25" i="3" s="1"/>
  <c r="J3" i="3"/>
  <c r="D92" i="3"/>
  <c r="E92" i="3" s="1"/>
  <c r="F92" i="3" s="1"/>
  <c r="G92" i="3" s="1"/>
  <c r="D48" i="3"/>
  <c r="E48" i="3" s="1"/>
  <c r="F48" i="3" s="1"/>
  <c r="G48" i="3" s="1"/>
  <c r="D26" i="3"/>
  <c r="E26" i="3" s="1"/>
  <c r="F26" i="3" s="1"/>
  <c r="D4" i="3"/>
  <c r="E4" i="3" s="1"/>
  <c r="F4" i="3" s="1"/>
  <c r="D2" i="3"/>
  <c r="E2" i="3" s="1"/>
  <c r="F2" i="3" s="1"/>
  <c r="G2" i="3" s="1"/>
  <c r="D35" i="3"/>
  <c r="E35" i="3" s="1"/>
  <c r="D13" i="3"/>
  <c r="E13" i="3" s="1"/>
  <c r="D90" i="3"/>
  <c r="E90" i="3" s="1"/>
  <c r="F90" i="3" s="1"/>
  <c r="G90" i="3" s="1"/>
  <c r="D68" i="3"/>
  <c r="E68" i="3" s="1"/>
  <c r="D46" i="3"/>
  <c r="E46" i="3" s="1"/>
  <c r="F46" i="3" s="1"/>
  <c r="G46" i="3" s="1"/>
  <c r="D24" i="3"/>
  <c r="E24" i="3" s="1"/>
  <c r="J90" i="3"/>
  <c r="J46" i="3"/>
  <c r="K46" i="3" s="1"/>
  <c r="D86" i="3"/>
  <c r="E86" i="3" s="1"/>
  <c r="D64" i="3"/>
  <c r="E64" i="3" s="1"/>
  <c r="D42" i="3"/>
  <c r="E42" i="3" s="1"/>
  <c r="D20" i="3"/>
  <c r="E20" i="3" s="1"/>
  <c r="D85" i="3"/>
  <c r="E85" i="3" s="1"/>
  <c r="F85" i="3" s="1"/>
  <c r="D63" i="3"/>
  <c r="E63" i="3" s="1"/>
  <c r="D41" i="3"/>
  <c r="E41" i="3" s="1"/>
  <c r="J85" i="3"/>
  <c r="K85" i="3" s="1"/>
  <c r="J63" i="3"/>
  <c r="K63" i="3" s="1"/>
  <c r="J83" i="3"/>
  <c r="K83" i="3" s="1"/>
  <c r="J61" i="3"/>
  <c r="K61" i="3" s="1"/>
  <c r="J39" i="3"/>
  <c r="J17" i="3"/>
  <c r="O66" i="3" l="1"/>
  <c r="G66" i="3"/>
  <c r="G30" i="3"/>
  <c r="G89" i="3"/>
  <c r="G53" i="3"/>
  <c r="G4" i="3"/>
  <c r="G52" i="3"/>
  <c r="G75" i="3"/>
  <c r="G12" i="3"/>
  <c r="G26" i="3"/>
  <c r="G77" i="3"/>
  <c r="G74" i="3"/>
  <c r="G97" i="3"/>
  <c r="G34" i="3"/>
  <c r="G5" i="3"/>
  <c r="L28" i="3"/>
  <c r="P28" i="3" s="1"/>
  <c r="G43" i="3"/>
  <c r="G49" i="3"/>
  <c r="G80" i="3"/>
  <c r="G78" i="3"/>
  <c r="L29" i="3"/>
  <c r="L57" i="3"/>
  <c r="G3" i="3"/>
  <c r="L20" i="3"/>
  <c r="G10" i="3"/>
  <c r="G87" i="3"/>
  <c r="G85" i="3"/>
  <c r="L68" i="3"/>
  <c r="G47" i="3"/>
  <c r="L42" i="3"/>
  <c r="G32" i="3"/>
  <c r="G15" i="3"/>
  <c r="G98" i="3"/>
  <c r="G11" i="3"/>
  <c r="G91" i="3"/>
  <c r="G99" i="3"/>
  <c r="G36" i="3"/>
  <c r="G33" i="3"/>
  <c r="M87" i="3"/>
  <c r="N87" i="3" s="1"/>
  <c r="L40" i="3"/>
  <c r="L62" i="3"/>
  <c r="L70" i="3"/>
  <c r="P70" i="3" s="1"/>
  <c r="L65" i="3"/>
  <c r="P65" i="3" s="1"/>
  <c r="M43" i="3"/>
  <c r="N43" i="3" s="1"/>
  <c r="L84" i="3"/>
  <c r="L80" i="3"/>
  <c r="L13" i="3"/>
  <c r="L24" i="3"/>
  <c r="L66" i="3"/>
  <c r="P66" i="3" s="1"/>
  <c r="L8" i="3"/>
  <c r="P8" i="3" s="1"/>
  <c r="L52" i="3"/>
  <c r="P52" i="3" s="1"/>
  <c r="O43" i="3"/>
  <c r="L43" i="3"/>
  <c r="O89" i="3"/>
  <c r="L89" i="3"/>
  <c r="P89" i="3" s="1"/>
  <c r="O15" i="3"/>
  <c r="L15" i="3"/>
  <c r="P15" i="3" s="1"/>
  <c r="O49" i="3"/>
  <c r="L49" i="3"/>
  <c r="P49" i="3" s="1"/>
  <c r="O87" i="3"/>
  <c r="L87" i="3"/>
  <c r="M22" i="3"/>
  <c r="N22" i="3" s="1"/>
  <c r="L16" i="3"/>
  <c r="O61" i="3"/>
  <c r="L61" i="3"/>
  <c r="P61" i="3" s="1"/>
  <c r="O55" i="3"/>
  <c r="L55" i="3"/>
  <c r="P55" i="3" s="1"/>
  <c r="L38" i="3"/>
  <c r="M66" i="3"/>
  <c r="N66" i="3" s="1"/>
  <c r="O65" i="3"/>
  <c r="O73" i="3"/>
  <c r="L73" i="3"/>
  <c r="P73" i="3" s="1"/>
  <c r="L59" i="3"/>
  <c r="L93" i="3"/>
  <c r="L60" i="3"/>
  <c r="O95" i="3"/>
  <c r="L95" i="3"/>
  <c r="P95" i="3" s="1"/>
  <c r="O18" i="3"/>
  <c r="L18" i="3"/>
  <c r="P18" i="3" s="1"/>
  <c r="L79" i="3"/>
  <c r="O5" i="3"/>
  <c r="L5" i="3"/>
  <c r="P5" i="3" s="1"/>
  <c r="L71" i="3"/>
  <c r="L63" i="3"/>
  <c r="L82" i="3"/>
  <c r="O14" i="3"/>
  <c r="L14" i="3"/>
  <c r="P14" i="3" s="1"/>
  <c r="O51" i="3"/>
  <c r="L51" i="3"/>
  <c r="P51" i="3" s="1"/>
  <c r="O2" i="3"/>
  <c r="L2" i="3"/>
  <c r="P2" i="3" s="1"/>
  <c r="L27" i="3"/>
  <c r="L25" i="3"/>
  <c r="P25" i="3" s="1"/>
  <c r="M2" i="3"/>
  <c r="N2" i="3" s="1"/>
  <c r="O12" i="3"/>
  <c r="L12" i="3"/>
  <c r="P12" i="3" s="1"/>
  <c r="O46" i="3"/>
  <c r="L46" i="3"/>
  <c r="P46" i="3" s="1"/>
  <c r="L30" i="3"/>
  <c r="P30" i="3" s="1"/>
  <c r="O83" i="3"/>
  <c r="L83" i="3"/>
  <c r="P83" i="3" s="1"/>
  <c r="L85" i="3"/>
  <c r="P85" i="3" s="1"/>
  <c r="M7" i="3"/>
  <c r="N7" i="3" s="1"/>
  <c r="M89" i="3"/>
  <c r="N89" i="3" s="1"/>
  <c r="O7" i="3"/>
  <c r="L7" i="3"/>
  <c r="P7" i="3" s="1"/>
  <c r="M65" i="3"/>
  <c r="N65" i="3" s="1"/>
  <c r="O22" i="3"/>
  <c r="L22" i="3"/>
  <c r="P22" i="3" s="1"/>
  <c r="O78" i="3"/>
  <c r="L78" i="3"/>
  <c r="M80" i="3"/>
  <c r="N80" i="3" s="1"/>
  <c r="O23" i="3"/>
  <c r="L23" i="3"/>
  <c r="P23" i="3" s="1"/>
  <c r="M69" i="3"/>
  <c r="N69" i="3" s="1"/>
  <c r="K69" i="3"/>
  <c r="M34" i="3"/>
  <c r="N34" i="3" s="1"/>
  <c r="K34" i="3"/>
  <c r="M33" i="3"/>
  <c r="N33" i="3" s="1"/>
  <c r="K33" i="3"/>
  <c r="O8" i="3"/>
  <c r="M98" i="3"/>
  <c r="N98" i="3" s="1"/>
  <c r="K98" i="3"/>
  <c r="O28" i="3"/>
  <c r="M31" i="3"/>
  <c r="N31" i="3" s="1"/>
  <c r="K31" i="3"/>
  <c r="M90" i="3"/>
  <c r="N90" i="3" s="1"/>
  <c r="K90" i="3"/>
  <c r="O80" i="3"/>
  <c r="O100" i="3"/>
  <c r="M32" i="3"/>
  <c r="N32" i="3" s="1"/>
  <c r="K32" i="3"/>
  <c r="M92" i="3"/>
  <c r="N92" i="3" s="1"/>
  <c r="K92" i="3"/>
  <c r="O52" i="3"/>
  <c r="M91" i="3"/>
  <c r="N91" i="3" s="1"/>
  <c r="K91" i="3"/>
  <c r="M36" i="3"/>
  <c r="N36" i="3" s="1"/>
  <c r="K36" i="3"/>
  <c r="M9" i="3"/>
  <c r="N9" i="3" s="1"/>
  <c r="K9" i="3"/>
  <c r="M97" i="3"/>
  <c r="N97" i="3" s="1"/>
  <c r="K97" i="3"/>
  <c r="M94" i="3"/>
  <c r="N94" i="3" s="1"/>
  <c r="K94" i="3"/>
  <c r="M6" i="3"/>
  <c r="N6" i="3" s="1"/>
  <c r="K6" i="3"/>
  <c r="M50" i="3"/>
  <c r="N50" i="3" s="1"/>
  <c r="K50" i="3"/>
  <c r="M88" i="3"/>
  <c r="N88" i="3" s="1"/>
  <c r="K88" i="3"/>
  <c r="M67" i="3"/>
  <c r="N67" i="3" s="1"/>
  <c r="K67" i="3"/>
  <c r="M81" i="3"/>
  <c r="N81" i="3" s="1"/>
  <c r="K81" i="3"/>
  <c r="O30" i="3"/>
  <c r="M21" i="3"/>
  <c r="N21" i="3" s="1"/>
  <c r="K21" i="3"/>
  <c r="M17" i="3"/>
  <c r="N17" i="3" s="1"/>
  <c r="K17" i="3"/>
  <c r="M72" i="3"/>
  <c r="N72" i="3" s="1"/>
  <c r="K72" i="3"/>
  <c r="M26" i="3"/>
  <c r="N26" i="3" s="1"/>
  <c r="K26" i="3"/>
  <c r="M10" i="3"/>
  <c r="N10" i="3" s="1"/>
  <c r="K10" i="3"/>
  <c r="M76" i="3"/>
  <c r="N76" i="3" s="1"/>
  <c r="K76" i="3"/>
  <c r="M74" i="3"/>
  <c r="N74" i="3" s="1"/>
  <c r="K74" i="3"/>
  <c r="M11" i="3"/>
  <c r="N11" i="3" s="1"/>
  <c r="K11" i="3"/>
  <c r="M23" i="3"/>
  <c r="N23" i="3" s="1"/>
  <c r="M58" i="3"/>
  <c r="N58" i="3" s="1"/>
  <c r="K58" i="3"/>
  <c r="M75" i="3"/>
  <c r="N75" i="3" s="1"/>
  <c r="K75" i="3"/>
  <c r="M54" i="3"/>
  <c r="N54" i="3" s="1"/>
  <c r="K54" i="3"/>
  <c r="M39" i="3"/>
  <c r="N39" i="3" s="1"/>
  <c r="K39" i="3"/>
  <c r="M96" i="3"/>
  <c r="N96" i="3" s="1"/>
  <c r="K96" i="3"/>
  <c r="M3" i="3"/>
  <c r="N3" i="3" s="1"/>
  <c r="K3" i="3"/>
  <c r="M77" i="3"/>
  <c r="N77" i="3" s="1"/>
  <c r="K77" i="3"/>
  <c r="M56" i="3"/>
  <c r="N56" i="3" s="1"/>
  <c r="K56" i="3"/>
  <c r="O85" i="3"/>
  <c r="O25" i="3"/>
  <c r="M44" i="3"/>
  <c r="N44" i="3" s="1"/>
  <c r="K44" i="3"/>
  <c r="M61" i="3"/>
  <c r="N61" i="3" s="1"/>
  <c r="M12" i="3"/>
  <c r="N12" i="3" s="1"/>
  <c r="M28" i="3"/>
  <c r="N28" i="3" s="1"/>
  <c r="M99" i="3"/>
  <c r="N99" i="3" s="1"/>
  <c r="K99" i="3"/>
  <c r="M53" i="3"/>
  <c r="N53" i="3" s="1"/>
  <c r="K53" i="3"/>
  <c r="M45" i="3"/>
  <c r="N45" i="3" s="1"/>
  <c r="K45" i="3"/>
  <c r="M4" i="3"/>
  <c r="N4" i="3" s="1"/>
  <c r="K4" i="3"/>
  <c r="M48" i="3"/>
  <c r="N48" i="3" s="1"/>
  <c r="K48" i="3"/>
  <c r="O70" i="3"/>
  <c r="M47" i="3"/>
  <c r="N47" i="3" s="1"/>
  <c r="K47" i="3"/>
  <c r="M83" i="3"/>
  <c r="N83" i="3" s="1"/>
  <c r="M64" i="3"/>
  <c r="N64" i="3" s="1"/>
  <c r="F64" i="3"/>
  <c r="M40" i="3"/>
  <c r="N40" i="3" s="1"/>
  <c r="F40" i="3"/>
  <c r="M82" i="3"/>
  <c r="N82" i="3" s="1"/>
  <c r="F82" i="3"/>
  <c r="M37" i="3"/>
  <c r="N37" i="3" s="1"/>
  <c r="F37" i="3"/>
  <c r="M14" i="3"/>
  <c r="N14" i="3" s="1"/>
  <c r="M59" i="3"/>
  <c r="N59" i="3" s="1"/>
  <c r="F59" i="3"/>
  <c r="M15" i="3"/>
  <c r="N15" i="3" s="1"/>
  <c r="M93" i="3"/>
  <c r="N93" i="3" s="1"/>
  <c r="F93" i="3"/>
  <c r="M68" i="3"/>
  <c r="N68" i="3" s="1"/>
  <c r="F68" i="3"/>
  <c r="M84" i="3"/>
  <c r="N84" i="3" s="1"/>
  <c r="F84" i="3"/>
  <c r="M13" i="3"/>
  <c r="N13" i="3" s="1"/>
  <c r="F13" i="3"/>
  <c r="M20" i="3"/>
  <c r="N20" i="3" s="1"/>
  <c r="F20" i="3"/>
  <c r="M16" i="3"/>
  <c r="N16" i="3" s="1"/>
  <c r="F16" i="3"/>
  <c r="M62" i="3"/>
  <c r="N62" i="3" s="1"/>
  <c r="F62" i="3"/>
  <c r="M35" i="3"/>
  <c r="N35" i="3" s="1"/>
  <c r="F35" i="3"/>
  <c r="M8" i="3"/>
  <c r="N8" i="3" s="1"/>
  <c r="M30" i="3"/>
  <c r="N30" i="3" s="1"/>
  <c r="M57" i="3"/>
  <c r="N57" i="3" s="1"/>
  <c r="F57" i="3"/>
  <c r="M52" i="3"/>
  <c r="N52" i="3" s="1"/>
  <c r="M79" i="3"/>
  <c r="N79" i="3" s="1"/>
  <c r="F79" i="3"/>
  <c r="M41" i="3"/>
  <c r="N41" i="3" s="1"/>
  <c r="F41" i="3"/>
  <c r="M29" i="3"/>
  <c r="N29" i="3" s="1"/>
  <c r="F29" i="3"/>
  <c r="M60" i="3"/>
  <c r="N60" i="3" s="1"/>
  <c r="F60" i="3"/>
  <c r="M73" i="3"/>
  <c r="N73" i="3" s="1"/>
  <c r="M18" i="3"/>
  <c r="N18" i="3" s="1"/>
  <c r="M24" i="3"/>
  <c r="N24" i="3" s="1"/>
  <c r="F24" i="3"/>
  <c r="M42" i="3"/>
  <c r="N42" i="3" s="1"/>
  <c r="F42" i="3"/>
  <c r="M38" i="3"/>
  <c r="N38" i="3" s="1"/>
  <c r="F38" i="3"/>
  <c r="M95" i="3"/>
  <c r="N95" i="3" s="1"/>
  <c r="M86" i="3"/>
  <c r="N86" i="3" s="1"/>
  <c r="F86" i="3"/>
  <c r="M19" i="3"/>
  <c r="N19" i="3" s="1"/>
  <c r="F19" i="3"/>
  <c r="M63" i="3"/>
  <c r="N63" i="3" s="1"/>
  <c r="F63" i="3"/>
  <c r="M71" i="3"/>
  <c r="N71" i="3" s="1"/>
  <c r="F71" i="3"/>
  <c r="M51" i="3"/>
  <c r="N51" i="3" s="1"/>
  <c r="M25" i="3"/>
  <c r="N25" i="3" s="1"/>
  <c r="M27" i="3"/>
  <c r="N27" i="3" s="1"/>
  <c r="F27" i="3"/>
  <c r="M78" i="3"/>
  <c r="N78" i="3" s="1"/>
  <c r="M70" i="3"/>
  <c r="N70" i="3" s="1"/>
  <c r="M100" i="3"/>
  <c r="N100" i="3" s="1"/>
  <c r="M49" i="3"/>
  <c r="N49" i="3" s="1"/>
  <c r="M85" i="3"/>
  <c r="N85" i="3" s="1"/>
  <c r="M46" i="3"/>
  <c r="N46" i="3" s="1"/>
  <c r="M5" i="3"/>
  <c r="N5" i="3" s="1"/>
  <c r="M55" i="3"/>
  <c r="N55" i="3" s="1"/>
  <c r="O13" i="3" l="1"/>
  <c r="G13" i="3"/>
  <c r="P43" i="3"/>
  <c r="O42" i="3"/>
  <c r="G42" i="3"/>
  <c r="O16" i="3"/>
  <c r="G16" i="3"/>
  <c r="P16" i="3" s="1"/>
  <c r="P42" i="3"/>
  <c r="O20" i="3"/>
  <c r="G20" i="3"/>
  <c r="O68" i="3"/>
  <c r="G68" i="3"/>
  <c r="P24" i="3"/>
  <c r="P13" i="3"/>
  <c r="P68" i="3"/>
  <c r="O27" i="3"/>
  <c r="G27" i="3"/>
  <c r="P27" i="3" s="1"/>
  <c r="P38" i="3"/>
  <c r="P80" i="3"/>
  <c r="O71" i="3"/>
  <c r="G71" i="3"/>
  <c r="P78" i="3"/>
  <c r="O29" i="3"/>
  <c r="G29" i="3"/>
  <c r="O40" i="3"/>
  <c r="G40" i="3"/>
  <c r="O79" i="3"/>
  <c r="G79" i="3"/>
  <c r="P79" i="3" s="1"/>
  <c r="O57" i="3"/>
  <c r="G57" i="3"/>
  <c r="O37" i="3"/>
  <c r="G37" i="3"/>
  <c r="P37" i="3" s="1"/>
  <c r="P20" i="3"/>
  <c r="O24" i="3"/>
  <c r="G24" i="3"/>
  <c r="O60" i="3"/>
  <c r="G60" i="3"/>
  <c r="P60" i="3" s="1"/>
  <c r="O93" i="3"/>
  <c r="G93" i="3"/>
  <c r="P93" i="3" s="1"/>
  <c r="O62" i="3"/>
  <c r="G62" i="3"/>
  <c r="P62" i="3" s="1"/>
  <c r="O84" i="3"/>
  <c r="G84" i="3"/>
  <c r="P84" i="3" s="1"/>
  <c r="P59" i="3"/>
  <c r="O41" i="3"/>
  <c r="G41" i="3"/>
  <c r="P41" i="3" s="1"/>
  <c r="O63" i="3"/>
  <c r="G63" i="3"/>
  <c r="O86" i="3"/>
  <c r="G86" i="3"/>
  <c r="P86" i="3" s="1"/>
  <c r="O35" i="3"/>
  <c r="G35" i="3"/>
  <c r="P35" i="3" s="1"/>
  <c r="P63" i="3"/>
  <c r="P40" i="3"/>
  <c r="P57" i="3"/>
  <c r="O64" i="3"/>
  <c r="G64" i="3"/>
  <c r="P64" i="3" s="1"/>
  <c r="O59" i="3"/>
  <c r="G59" i="3"/>
  <c r="O19" i="3"/>
  <c r="G19" i="3"/>
  <c r="P19" i="3" s="1"/>
  <c r="O82" i="3"/>
  <c r="G82" i="3"/>
  <c r="P82" i="3" s="1"/>
  <c r="O38" i="3"/>
  <c r="G38" i="3"/>
  <c r="P71" i="3"/>
  <c r="P87" i="3"/>
  <c r="P29" i="3"/>
  <c r="O94" i="3"/>
  <c r="L94" i="3"/>
  <c r="P94" i="3" s="1"/>
  <c r="O31" i="3"/>
  <c r="L31" i="3"/>
  <c r="P31" i="3" s="1"/>
  <c r="O4" i="3"/>
  <c r="L4" i="3"/>
  <c r="P4" i="3" s="1"/>
  <c r="O98" i="3"/>
  <c r="L98" i="3"/>
  <c r="P98" i="3" s="1"/>
  <c r="O36" i="3"/>
  <c r="L36" i="3"/>
  <c r="P36" i="3" s="1"/>
  <c r="O33" i="3"/>
  <c r="L33" i="3"/>
  <c r="P33" i="3" s="1"/>
  <c r="O58" i="3"/>
  <c r="L58" i="3"/>
  <c r="P58" i="3" s="1"/>
  <c r="O34" i="3"/>
  <c r="L34" i="3"/>
  <c r="P34" i="3" s="1"/>
  <c r="O77" i="3"/>
  <c r="L77" i="3"/>
  <c r="P77" i="3" s="1"/>
  <c r="O97" i="3"/>
  <c r="L97" i="3"/>
  <c r="P97" i="3" s="1"/>
  <c r="O54" i="3"/>
  <c r="L54" i="3"/>
  <c r="P54" i="3" s="1"/>
  <c r="O90" i="3"/>
  <c r="L90" i="3"/>
  <c r="P90" i="3" s="1"/>
  <c r="O72" i="3"/>
  <c r="L72" i="3"/>
  <c r="P72" i="3" s="1"/>
  <c r="O45" i="3"/>
  <c r="L45" i="3"/>
  <c r="P45" i="3" s="1"/>
  <c r="O21" i="3"/>
  <c r="L21" i="3"/>
  <c r="P21" i="3" s="1"/>
  <c r="O69" i="3"/>
  <c r="L69" i="3"/>
  <c r="P69" i="3" s="1"/>
  <c r="O6" i="3"/>
  <c r="U3" i="3" s="1"/>
  <c r="L6" i="3"/>
  <c r="P6" i="3" s="1"/>
  <c r="O99" i="3"/>
  <c r="L99" i="3"/>
  <c r="P99" i="3" s="1"/>
  <c r="O11" i="3"/>
  <c r="L11" i="3"/>
  <c r="P11" i="3" s="1"/>
  <c r="O67" i="3"/>
  <c r="L67" i="3"/>
  <c r="P67" i="3" s="1"/>
  <c r="O48" i="3"/>
  <c r="L48" i="3"/>
  <c r="P48" i="3" s="1"/>
  <c r="O17" i="3"/>
  <c r="L17" i="3"/>
  <c r="P17" i="3" s="1"/>
  <c r="O91" i="3"/>
  <c r="L91" i="3"/>
  <c r="P91" i="3" s="1"/>
  <c r="O44" i="3"/>
  <c r="L44" i="3"/>
  <c r="P44" i="3" s="1"/>
  <c r="O92" i="3"/>
  <c r="L92" i="3"/>
  <c r="P92" i="3" s="1"/>
  <c r="O26" i="3"/>
  <c r="L26" i="3"/>
  <c r="P26" i="3" s="1"/>
  <c r="O53" i="3"/>
  <c r="L53" i="3"/>
  <c r="P53" i="3" s="1"/>
  <c r="O88" i="3"/>
  <c r="L88" i="3"/>
  <c r="P88" i="3" s="1"/>
  <c r="O9" i="3"/>
  <c r="L9" i="3"/>
  <c r="P9" i="3" s="1"/>
  <c r="O74" i="3"/>
  <c r="L74" i="3"/>
  <c r="P74" i="3" s="1"/>
  <c r="O32" i="3"/>
  <c r="L32" i="3"/>
  <c r="P32" i="3" s="1"/>
  <c r="O3" i="3"/>
  <c r="U4" i="3" s="1"/>
  <c r="L3" i="3"/>
  <c r="P3" i="3" s="1"/>
  <c r="O81" i="3"/>
  <c r="L81" i="3"/>
  <c r="P81" i="3" s="1"/>
  <c r="O50" i="3"/>
  <c r="L50" i="3"/>
  <c r="P50" i="3" s="1"/>
  <c r="O47" i="3"/>
  <c r="L47" i="3"/>
  <c r="P47" i="3" s="1"/>
  <c r="O10" i="3"/>
  <c r="L10" i="3"/>
  <c r="P10" i="3" s="1"/>
  <c r="O96" i="3"/>
  <c r="L96" i="3"/>
  <c r="P96" i="3" s="1"/>
  <c r="O39" i="3"/>
  <c r="L39" i="3"/>
  <c r="P39" i="3" s="1"/>
  <c r="O75" i="3"/>
  <c r="L75" i="3"/>
  <c r="P75" i="3" s="1"/>
  <c r="O56" i="3"/>
  <c r="L56" i="3"/>
  <c r="P56" i="3" s="1"/>
  <c r="O76" i="3"/>
  <c r="L76" i="3"/>
  <c r="P76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D1EFFF-0026-4FDF-B33B-8A599E0DF3C2}" odcFile="C:\Users\krist\Documents\Datakilder\Forespørgsel - FOLK1A_ialt_2008-.odc" keepAlive="1" name="Forespørgsel - FOLK1A_ialt_2008-" description="Forbindelse til forespørgslen 'FOLK1A_ialt_2008-' i projektmappen." type="5" refreshedVersion="0" background="1">
    <dbPr connection="Provider=Microsoft.Mashup.OleDb.1;Data Source=$Workbook$;Location=FOLK1A_ialt_2008-;Extended Properties=&quot;&quot;" command="SELECT * FROM [FOLK1A_ialt_2008-]"/>
  </connection>
</connections>
</file>

<file path=xl/sharedStrings.xml><?xml version="1.0" encoding="utf-8"?>
<sst xmlns="http://schemas.openxmlformats.org/spreadsheetml/2006/main" count="850" uniqueCount="146">
  <si>
    <t>Kommunernes regnskaber på gruppering uden tekst efter prisenhed, art,</t>
  </si>
  <si>
    <t>gruppering, dranst, område og tid</t>
  </si>
  <si>
    <t xml:space="preserve"> </t>
  </si>
  <si>
    <t>Løbende priser (1.000 kr.)</t>
  </si>
  <si>
    <t>I alt (netto)</t>
  </si>
  <si>
    <t>1 Driftskonti</t>
  </si>
  <si>
    <t>Hele landet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</si>
  <si>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</si>
  <si>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</si>
  <si>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</si>
  <si>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</si>
  <si>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</si>
  <si>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</si>
  <si>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</si>
  <si>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</si>
  <si>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</si>
  <si>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</si>
  <si>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</si>
  <si>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</si>
  <si>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</si>
  <si>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</si>
  <si>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</si>
  <si>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</si>
  <si>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</si>
  <si>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</si>
  <si>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</si>
  <si>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</si>
  <si>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</si>
  <si>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</si>
  <si>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</si>
  <si>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</si>
  <si>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</si>
  <si>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</si>
  <si>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</si>
  <si>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</si>
  <si>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</si>
  <si>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</si>
  <si>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</si>
  <si>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</si>
  <si>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</si>
  <si>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</si>
  <si>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</si>
  <si>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</si>
  <si>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</si>
  <si>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</si>
  <si>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</si>
  <si>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</si>
  <si>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</si>
  <si>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</si>
  <si>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</si>
  <si>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</si>
  <si>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</si>
  <si>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</si>
  <si>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</si>
  <si>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</si>
  <si>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</si>
  <si>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</si>
  <si>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</si>
  <si>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</si>
  <si>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</si>
  <si>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</si>
  <si>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</si>
  <si>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</si>
  <si>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</si>
  <si>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</si>
  <si>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</si>
  <si>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</si>
  <si>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</si>
  <si>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</si>
  <si>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</si>
  <si>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</si>
  <si>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</si>
  <si>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</si>
  <si>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</si>
  <si>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</si>
  <si>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</si>
  <si>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</si>
  <si>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</si>
  <si>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</si>
  <si>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</si>
  <si>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</si>
  <si>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</si>
  <si>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</si>
  <si>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</si>
  <si>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</si>
  <si>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</si>
  <si>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</si>
  <si>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</si>
  <si>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</si>
  <si>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</si>
  <si>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</si>
  <si>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</si>
  <si>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</si>
  <si>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</si>
  <si>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</si>
  <si>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</si>
  <si>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</si>
  <si>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</si>
  <si>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</si>
  <si>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</si>
  <si>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</si>
  <si>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</si>
  <si>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</si>
  <si>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</si>
  <si>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</si>
  <si>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 xml:space="preserve">Data bliver ikke revideret. Senere rettelser kan dog forekomme, hvis </t>
  </si>
  <si>
    <t xml:space="preserve">der opdages fejl i data eller databehandlingen. Disse rettelser vil </t>
  </si>
  <si>
    <t xml:space="preserve">slå igennem i statistikken som enten ekstraordinære rettelser eller i </t>
  </si>
  <si>
    <t xml:space="preserve">forbindelse med planlagte opdateringer af statistikken. Se alle </t>
  </si>
  <si>
    <t xml:space="preserve">ændringer i tabellerne siden december 2020 vedrørende budgetter og </t>
  </si>
  <si>
    <t xml:space="preserve">årsregnskaber for kommuner og regioner i Statistikdokumentationen </t>
  </si>
  <si>
    <t xml:space="preserve">under &amp;quot;Præcision og pålidelighed&amp;quot; (Praksis for revisioner): </t>
  </si>
  <si>
    <t>https://www.dst.dk/da/Statistik/dokumentation/statistikdokumentation/-</t>
  </si>
  <si>
    <t>budgetter-og-aarsregnskaber-for-kommuner-og-regioner/praecision-og-pa-</t>
  </si>
  <si>
    <t xml:space="preserve">alidelighed   </t>
  </si>
  <si>
    <t xml:space="preserve">  </t>
  </si>
  <si>
    <t xml:space="preserve"> Beregnet værdi: grp.200  </t>
  </si>
  <si>
    <t xml:space="preserve">  Sum (værdi nr. 1 + 2 + 3 + 4 + 5 + 6 + 7 + 8 + 9 + 10 + 11 + 12 + </t>
  </si>
  <si>
    <t xml:space="preserve">13 + 14 + 15 + 16 + 17 + 18 + 19 + 20 + 21 + 22 + 23 + 24 + 25 + 26 + </t>
  </si>
  <si>
    <t xml:space="preserve">27 + 28 + 29 + 30 + 31 + 32 + 33 + 34 + 35 + 36 + 37 + 38 + 39 + 40 + </t>
  </si>
  <si>
    <t>41 + 42) for variablen funktion. Udelad oprindelige værdier</t>
  </si>
  <si>
    <t>Kommune</t>
  </si>
  <si>
    <t>2024</t>
  </si>
  <si>
    <t>2025</t>
  </si>
  <si>
    <t>2024 grp. 200</t>
  </si>
  <si>
    <t>2024 6.45</t>
  </si>
  <si>
    <t>2024 i alt</t>
  </si>
  <si>
    <t>2025 grp.200</t>
  </si>
  <si>
    <t>2025 6.45</t>
  </si>
  <si>
    <t>2025 i alt</t>
  </si>
  <si>
    <t>2024 i alt (2025 p/l)</t>
  </si>
  <si>
    <t>2024-2025</t>
  </si>
  <si>
    <t>Befolkningen den 1. i kvartalet efter område og tid</t>
  </si>
  <si>
    <t>Enhed: Antal</t>
  </si>
  <si>
    <t>2024K1</t>
  </si>
  <si>
    <t>2025K1</t>
  </si>
  <si>
    <t>Christiansø</t>
  </si>
  <si>
    <t>2025 pr. indb.</t>
  </si>
  <si>
    <t>2024-2025 pct.</t>
  </si>
  <si>
    <t>2024-2025 pr. indb.</t>
  </si>
  <si>
    <t>Antal kommuner der bruger mere i 2025</t>
  </si>
  <si>
    <t>Antal kommuner der bruger mindre i 2025</t>
  </si>
  <si>
    <t>Indeks 2025</t>
  </si>
  <si>
    <t>2024 pr. indb. (2025 p/l)</t>
  </si>
  <si>
    <t>Indeks 2024</t>
  </si>
  <si>
    <t>Difference 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</si>
</sst>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r_._-;\-* #,##0.00\ _k_r_._-;_-* &quot;-&quot;??\ _k_r_.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0" fillId="0" borderId="0" xfId="0" applyAlignment="1">
      <alignment horizontal="right"/>
    </xf>
    <xf numFmtId="43" fontId="0" fillId="0" borderId="0" xfId="1" applyFont="1"/>
    <xf numFmtId="0" fontId="19" fillId="0" borderId="0" xfId="0" applyFont="1"/>
    <xf numFmtId="0" fontId="20" fillId="0" borderId="0" xfId="0" applyFont="1"/>
    <xf numFmtId="164" fontId="0" fillId="0" borderId="0" xfId="0" applyNumberFormat="1"/>
  </cellXfs>
  <cellStyles count="43">
    <cellStyle name="20 % - Farve1" xfId="20" builtinId="30" customBuiltin="1"/>
    <cellStyle name="20 % - Farve2" xfId="24" builtinId="34" customBuiltin="1"/>
    <cellStyle name="20 % - Farve3" xfId="28" builtinId="38" customBuiltin="1"/>
    <cellStyle name="20 % - Farve4" xfId="32" builtinId="42" customBuiltin="1"/>
    <cellStyle name="20 % - Farve5" xfId="36" builtinId="46" customBuiltin="1"/>
    <cellStyle name="20 % - Farve6" xfId="40" builtinId="50" customBuiltin="1"/>
    <cellStyle name="40 % - Farve1" xfId="21" builtinId="31" customBuiltin="1"/>
    <cellStyle name="40 % - Farve2" xfId="25" builtinId="35" customBuiltin="1"/>
    <cellStyle name="40 % - Farve3" xfId="29" builtinId="39" customBuiltin="1"/>
    <cellStyle name="40 % - Farve4" xfId="33" builtinId="43" customBuiltin="1"/>
    <cellStyle name="40 % - Farve5" xfId="37" builtinId="47" customBuiltin="1"/>
    <cellStyle name="40 % - Farve6" xfId="41" builtinId="51" customBuiltin="1"/>
    <cellStyle name="60 % - Farve1" xfId="22" builtinId="32" customBuiltin="1"/>
    <cellStyle name="60 % - Farve2" xfId="26" builtinId="36" customBuiltin="1"/>
    <cellStyle name="60 % - Farve3" xfId="30" builtinId="40" customBuiltin="1"/>
    <cellStyle name="60 % - Farve4" xfId="34" builtinId="44" customBuiltin="1"/>
    <cellStyle name="60 % - Farve5" xfId="38" builtinId="48" customBuiltin="1"/>
    <cellStyle name="60 % - 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Farve1" xfId="19" builtinId="29" customBuiltin="1"/>
    <cellStyle name="Farve2" xfId="23" builtinId="33" customBuiltin="1"/>
    <cellStyle name="Farve3" xfId="27" builtinId="37" customBuiltin="1"/>
    <cellStyle name="Farve4" xfId="31" builtinId="41" customBuiltin="1"/>
    <cellStyle name="Farve5" xfId="35" builtinId="45" customBuiltin="1"/>
    <cellStyle name="Farve6" xfId="39" builtinId="4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ntrollér celle" xfId="14" builtinId="23" customBuiltin="1"/>
    <cellStyle name="Neutral" xfId="9" builtinId="28" customBuiltin="1"/>
    <cellStyle name="Normal" xfId="0" builtinId="0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78AF5F-B983-4023-8DD6-9E822BE807CE}">
  <we:reference id="WA200010215" version="1.0.0.0" store="Omex" storeType="OMEX"/>
  <we:alternateReferences>
    <we:reference id="WA200010215" version="1.0.0.0" store="WA200010215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77C7-880F-4B5D-97F8-7BE753D19FDF}">
  <dimension ref="A1:U100"/>
  <sheetViews>
    <sheetView tabSelected="1" workbookViewId="0">
      <selection activeCell="P1" sqref="P1"/>
    </sheetView>
  </sheetViews>
  <sheetFormatPr defaultRowHeight="15" x14ac:dyDescent="0.25"/>
  <cols>
    <col min="15" max="15" width="17.85546875" bestFit="1" customWidth="1"/>
    <col min="16" max="16" width="16.85546875" bestFit="1" customWidth="1"/>
    <col min="17" max="17" width="18" bestFit="1" customWidth="1"/>
    <col min="18" max="18" width="16.85546875" bestFit="1" customWidth="1"/>
    <col min="20" max="20" width="38.140625" bestFit="1" customWidth="1"/>
  </cols>
  <sheetData>
    <row r="1" spans="1:21" x14ac:dyDescent="0.25">
      <c r="A1" t="s">
        <v>121</v>
      </c>
      <c r="B1" t="s">
        <v>124</v>
      </c>
      <c r="C1" t="s">
        <v>125</v>
      </c>
      <c r="D1" t="s">
        <v>126</v>
      </c>
      <c r="E1" t="s">
        <v>130</v>
      </c>
      <c r="F1" t="s">
        <v>143</v>
      </c>
      <c r="G1" t="s">
        <v>144</v>
      </c>
      <c r="H1" t="s">
        <v>127</v>
      </c>
      <c r="I1" t="s">
        <v>128</v>
      </c>
      <c r="J1" t="s">
        <v>129</v>
      </c>
      <c r="K1" t="s">
        <v>137</v>
      </c>
      <c r="L1" t="s">
        <v>142</v>
      </c>
      <c r="M1" t="s">
        <v>131</v>
      </c>
      <c r="N1" t="s">
        <v>138</v>
      </c>
      <c r="O1" t="s">
        <v>139</v>
      </c>
      <c r="P1" t="s">
        <v>145</v>
      </c>
    </row>
    <row r="2" spans="1:21" x14ac:dyDescent="0.25">
      <c r="A2" t="s">
        <v>6</v>
      </c>
      <c r="B2">
        <f>_xlfn.XLOOKUP(A2,grp.200!E:E,grp.200!F:F)</f>
        <v>10420079</v>
      </c>
      <c r="C2">
        <f>_xlfn.XLOOKUP(A2,'6.45'!A:A,'6.45'!B:B)</f>
        <v>38876171</v>
      </c>
      <c r="D2">
        <f>C2+B2</f>
        <v>49296250</v>
      </c>
      <c r="E2">
        <f>D2*1.037</f>
        <v>51120211.249999993</v>
      </c>
      <c r="F2">
        <f>E2*1000/_xlfn.XLOOKUP(A2,FOLK1A!A:A,FOLK1A!B:B)</f>
        <v>8575.4195555327406</v>
      </c>
      <c r="G2" s="3">
        <f>(F2/$F$2*100)</f>
        <v>100</v>
      </c>
      <c r="H2">
        <f>_xlfn.XLOOKUP(A2,grp.200!E:E,grp.200!G:G)</f>
        <v>11099914</v>
      </c>
      <c r="I2">
        <f>_xlfn.XLOOKUP(A2,'6.45'!A:A,'6.45'!C:C)</f>
        <v>41021869</v>
      </c>
      <c r="J2">
        <f>I2+H2</f>
        <v>52121783</v>
      </c>
      <c r="K2">
        <f>J2*1000/_xlfn.XLOOKUP(A2,FOLK1A!A:A,FOLK1A!C:C)</f>
        <v>8697.4965015967664</v>
      </c>
      <c r="L2">
        <f>(K2/$K$2*100)</f>
        <v>100</v>
      </c>
      <c r="M2">
        <f t="shared" ref="M2:M33" si="0">J2-E2</f>
        <v>1001571.7500000075</v>
      </c>
      <c r="N2" s="3">
        <f t="shared" ref="N2:N33" si="1">M2/E2*100</f>
        <v>1.959248065509525</v>
      </c>
      <c r="O2" s="3">
        <f>K2-F2</f>
        <v>122.07694606402583</v>
      </c>
      <c r="P2" s="3">
        <f>L2-G2</f>
        <v>0</v>
      </c>
      <c r="Q2" s="3"/>
      <c r="R2" s="3"/>
    </row>
    <row r="3" spans="1:21" x14ac:dyDescent="0.25">
      <c r="A3" t="s">
        <v>7</v>
      </c>
      <c r="B3">
        <f>_xlfn.XLOOKUP(A3,grp.200!E:E,grp.200!F:F)</f>
        <v>656961</v>
      </c>
      <c r="C3">
        <f>_xlfn.XLOOKUP(A3,'6.45'!A:A,'6.45'!B:B)</f>
        <v>4813408</v>
      </c>
      <c r="D3">
        <f t="shared" ref="D3:D66" si="2">C3+B3</f>
        <v>5470369</v>
      </c>
      <c r="E3">
        <f t="shared" ref="E3:E66" si="3">D3*1.037</f>
        <v>5672772.6529999999</v>
      </c>
      <c r="F3">
        <f>E3*1000/_xlfn.XLOOKUP(A3,FOLK1A!A:A,FOLK1A!B:B)</f>
        <v>8603.5833062864949</v>
      </c>
      <c r="G3" s="3">
        <f t="shared" ref="G3:G66" si="4">(F3/$F$2*100)</f>
        <v>100.32842417296752</v>
      </c>
      <c r="H3">
        <f>_xlfn.XLOOKUP(A3,grp.200!E:E,grp.200!G:G)</f>
        <v>777700</v>
      </c>
      <c r="I3">
        <f>_xlfn.XLOOKUP(A3,'6.45'!A:A,'6.45'!C:C)</f>
        <v>5235596</v>
      </c>
      <c r="J3">
        <f t="shared" ref="J3:J66" si="5">I3+H3</f>
        <v>6013296</v>
      </c>
      <c r="K3">
        <f>J3*1000/_xlfn.XLOOKUP(A3,FOLK1A!A:A,FOLK1A!C:C)</f>
        <v>9014.0983572153455</v>
      </c>
      <c r="L3" s="3">
        <f t="shared" ref="L3:L66" si="6">(K3/$K$2*100)</f>
        <v>103.64014927238492</v>
      </c>
      <c r="M3">
        <f t="shared" si="0"/>
        <v>340523.34700000007</v>
      </c>
      <c r="N3" s="3">
        <f t="shared" si="1"/>
        <v>6.0027673913552144</v>
      </c>
      <c r="O3" s="3">
        <f t="shared" ref="O3:O66" si="7">K3-F3</f>
        <v>410.51505092885054</v>
      </c>
      <c r="P3" s="3">
        <f t="shared" ref="P3:P66" si="8">L3-G3</f>
        <v>3.3117250994174015</v>
      </c>
      <c r="Q3" s="3"/>
      <c r="T3" t="s">
        <v>140</v>
      </c>
      <c r="U3">
        <f>COUNTIF(O3:O100,"&gt;0")</f>
        <v>65</v>
      </c>
    </row>
    <row r="4" spans="1:21" x14ac:dyDescent="0.25">
      <c r="A4" t="s">
        <v>8</v>
      </c>
      <c r="B4">
        <f>_xlfn.XLOOKUP(A4,grp.200!E:E,grp.200!F:F)</f>
        <v>71394</v>
      </c>
      <c r="C4">
        <f>_xlfn.XLOOKUP(A4,'6.45'!A:A,'6.45'!B:B)</f>
        <v>653412</v>
      </c>
      <c r="D4">
        <f t="shared" si="2"/>
        <v>724806</v>
      </c>
      <c r="E4">
        <f t="shared" si="3"/>
        <v>751623.82199999993</v>
      </c>
      <c r="F4">
        <f>E4*1000/_xlfn.XLOOKUP(A4,FOLK1A!A:A,FOLK1A!B:B)</f>
        <v>7165.2143681064636</v>
      </c>
      <c r="G4" s="3">
        <f t="shared" si="4"/>
        <v>83.555263059794754</v>
      </c>
      <c r="H4">
        <f>_xlfn.XLOOKUP(A4,grp.200!E:E,grp.200!G:G)</f>
        <v>73451</v>
      </c>
      <c r="I4">
        <f>_xlfn.XLOOKUP(A4,'6.45'!A:A,'6.45'!C:C)</f>
        <v>671271</v>
      </c>
      <c r="J4">
        <f t="shared" si="5"/>
        <v>744722</v>
      </c>
      <c r="K4">
        <f>J4*1000/_xlfn.XLOOKUP(A4,FOLK1A!A:A,FOLK1A!C:C)</f>
        <v>7036.3000755857902</v>
      </c>
      <c r="L4" s="3">
        <f t="shared" si="6"/>
        <v>80.900292104676339</v>
      </c>
      <c r="M4">
        <f t="shared" si="0"/>
        <v>-6901.8219999999274</v>
      </c>
      <c r="N4" s="3">
        <f t="shared" si="1"/>
        <v>-0.91825482348800913</v>
      </c>
      <c r="O4" s="3">
        <f t="shared" si="7"/>
        <v>-128.91429252067337</v>
      </c>
      <c r="P4" s="3">
        <f t="shared" si="8"/>
        <v>-2.6549709551184151</v>
      </c>
      <c r="Q4" s="6"/>
      <c r="T4" t="s">
        <v>141</v>
      </c>
      <c r="U4">
        <f>COUNTIF(O3:O100,"&lt;0")</f>
        <v>33</v>
      </c>
    </row>
    <row r="5" spans="1:21" x14ac:dyDescent="0.25">
      <c r="A5" t="s">
        <v>9</v>
      </c>
      <c r="B5">
        <f>_xlfn.XLOOKUP(A5,grp.200!E:E,grp.200!F:F)</f>
        <v>33680</v>
      </c>
      <c r="C5">
        <f>_xlfn.XLOOKUP(A5,'6.45'!A:A,'6.45'!B:B)</f>
        <v>118391</v>
      </c>
      <c r="D5">
        <f t="shared" si="2"/>
        <v>152071</v>
      </c>
      <c r="E5">
        <f t="shared" si="3"/>
        <v>157697.62699999998</v>
      </c>
      <c r="F5">
        <f>E5*1000/_xlfn.XLOOKUP(A5,FOLK1A!A:A,FOLK1A!B:B)</f>
        <v>10824.190198366392</v>
      </c>
      <c r="G5" s="3">
        <f t="shared" si="4"/>
        <v>126.22344747415626</v>
      </c>
      <c r="H5">
        <f>_xlfn.XLOOKUP(A5,grp.200!E:E,grp.200!G:G)</f>
        <v>42590</v>
      </c>
      <c r="I5">
        <f>_xlfn.XLOOKUP(A5,'6.45'!A:A,'6.45'!C:C)</f>
        <v>124626</v>
      </c>
      <c r="J5">
        <f t="shared" si="5"/>
        <v>167216</v>
      </c>
      <c r="K5">
        <f>J5*1000/_xlfn.XLOOKUP(A5,FOLK1A!A:A,FOLK1A!C:C)</f>
        <v>11572.041522491349</v>
      </c>
      <c r="L5" s="3">
        <f t="shared" si="6"/>
        <v>133.05025785715287</v>
      </c>
      <c r="M5">
        <f t="shared" si="0"/>
        <v>9518.3730000000214</v>
      </c>
      <c r="N5" s="3">
        <f t="shared" si="1"/>
        <v>6.0358378125753429</v>
      </c>
      <c r="O5" s="3">
        <f t="shared" si="7"/>
        <v>747.85132412495659</v>
      </c>
      <c r="P5" s="3">
        <f t="shared" si="8"/>
        <v>6.8268103829966122</v>
      </c>
    </row>
    <row r="6" spans="1:21" x14ac:dyDescent="0.25">
      <c r="A6" t="s">
        <v>10</v>
      </c>
      <c r="B6">
        <f>_xlfn.XLOOKUP(A6,grp.200!E:E,grp.200!F:F)</f>
        <v>82558</v>
      </c>
      <c r="C6">
        <f>_xlfn.XLOOKUP(A6,'6.45'!A:A,'6.45'!B:B)</f>
        <v>287100</v>
      </c>
      <c r="D6">
        <f t="shared" si="2"/>
        <v>369658</v>
      </c>
      <c r="E6">
        <f t="shared" si="3"/>
        <v>383335.34599999996</v>
      </c>
      <c r="F6">
        <f>E6*1000/_xlfn.XLOOKUP(A6,FOLK1A!A:A,FOLK1A!B:B)</f>
        <v>8729.0298531253538</v>
      </c>
      <c r="G6" s="3">
        <f t="shared" si="4"/>
        <v>101.79128608924452</v>
      </c>
      <c r="H6">
        <f>_xlfn.XLOOKUP(A6,grp.200!E:E,grp.200!G:G)</f>
        <v>100757</v>
      </c>
      <c r="I6">
        <f>_xlfn.XLOOKUP(A6,'6.45'!A:A,'6.45'!C:C)</f>
        <v>297966</v>
      </c>
      <c r="J6">
        <f t="shared" si="5"/>
        <v>398723</v>
      </c>
      <c r="K6">
        <f>J6*1000/_xlfn.XLOOKUP(A6,FOLK1A!A:A,FOLK1A!C:C)</f>
        <v>9054.8894036426391</v>
      </c>
      <c r="L6" s="3">
        <f t="shared" si="6"/>
        <v>104.10914683300257</v>
      </c>
      <c r="M6">
        <f t="shared" si="0"/>
        <v>15387.654000000039</v>
      </c>
      <c r="N6" s="3">
        <f t="shared" si="1"/>
        <v>4.0141495326653338</v>
      </c>
      <c r="O6" s="3">
        <f t="shared" si="7"/>
        <v>325.85955051728524</v>
      </c>
      <c r="P6" s="3">
        <f t="shared" si="8"/>
        <v>2.3178607437580467</v>
      </c>
    </row>
    <row r="7" spans="1:21" x14ac:dyDescent="0.25">
      <c r="A7" t="s">
        <v>11</v>
      </c>
      <c r="B7">
        <f>_xlfn.XLOOKUP(A7,grp.200!E:E,grp.200!F:F)</f>
        <v>49719</v>
      </c>
      <c r="C7">
        <f>_xlfn.XLOOKUP(A7,'6.45'!A:A,'6.45'!B:B)</f>
        <v>245996</v>
      </c>
      <c r="D7">
        <f t="shared" si="2"/>
        <v>295715</v>
      </c>
      <c r="E7">
        <f t="shared" si="3"/>
        <v>306656.45499999996</v>
      </c>
      <c r="F7">
        <f>E7*1000/_xlfn.XLOOKUP(A7,FOLK1A!A:A,FOLK1A!B:B)</f>
        <v>11079.830003251795</v>
      </c>
      <c r="G7" s="3">
        <f t="shared" si="4"/>
        <v>129.20452383117797</v>
      </c>
      <c r="H7">
        <f>_xlfn.XLOOKUP(A7,grp.200!E:E,grp.200!G:G)</f>
        <v>50549</v>
      </c>
      <c r="I7">
        <f>_xlfn.XLOOKUP(A7,'6.45'!A:A,'6.45'!C:C)</f>
        <v>256456</v>
      </c>
      <c r="J7">
        <f t="shared" si="5"/>
        <v>307005</v>
      </c>
      <c r="K7">
        <f>J7*1000/_xlfn.XLOOKUP(A7,FOLK1A!A:A,FOLK1A!C:C)</f>
        <v>10918.839136465484</v>
      </c>
      <c r="L7" s="3">
        <f t="shared" si="6"/>
        <v>125.54002332120402</v>
      </c>
      <c r="M7">
        <f t="shared" si="0"/>
        <v>348.54500000004191</v>
      </c>
      <c r="N7" s="3">
        <f t="shared" si="1"/>
        <v>0.11365976300744818</v>
      </c>
      <c r="O7" s="3">
        <f t="shared" si="7"/>
        <v>-160.99086678631102</v>
      </c>
      <c r="P7" s="3">
        <f t="shared" si="8"/>
        <v>-3.6645005099739478</v>
      </c>
    </row>
    <row r="8" spans="1:21" x14ac:dyDescent="0.25">
      <c r="A8" t="s">
        <v>12</v>
      </c>
      <c r="B8">
        <f>_xlfn.XLOOKUP(A8,grp.200!E:E,grp.200!F:F)</f>
        <v>158391</v>
      </c>
      <c r="C8">
        <f>_xlfn.XLOOKUP(A8,'6.45'!A:A,'6.45'!B:B)</f>
        <v>384897</v>
      </c>
      <c r="D8">
        <f t="shared" si="2"/>
        <v>543288</v>
      </c>
      <c r="E8">
        <f t="shared" si="3"/>
        <v>563389.65599999996</v>
      </c>
      <c r="F8">
        <f>E8*1000/_xlfn.XLOOKUP(A8,FOLK1A!A:A,FOLK1A!B:B)</f>
        <v>10995.758065460506</v>
      </c>
      <c r="G8" s="3">
        <f t="shared" si="4"/>
        <v>128.22414103769648</v>
      </c>
      <c r="H8">
        <f>_xlfn.XLOOKUP(A8,grp.200!E:E,grp.200!G:G)</f>
        <v>180080</v>
      </c>
      <c r="I8">
        <f>_xlfn.XLOOKUP(A8,'6.45'!A:A,'6.45'!C:C)</f>
        <v>423665</v>
      </c>
      <c r="J8">
        <f t="shared" si="5"/>
        <v>603745</v>
      </c>
      <c r="K8">
        <f>J8*1000/_xlfn.XLOOKUP(A8,FOLK1A!A:A,FOLK1A!C:C)</f>
        <v>11404.541075577552</v>
      </c>
      <c r="L8" s="3">
        <f t="shared" si="6"/>
        <v>131.12441118526235</v>
      </c>
      <c r="M8">
        <f t="shared" si="0"/>
        <v>40355.344000000041</v>
      </c>
      <c r="N8" s="3">
        <f t="shared" si="1"/>
        <v>7.1629543727370182</v>
      </c>
      <c r="O8" s="3">
        <f t="shared" si="7"/>
        <v>408.78301011704571</v>
      </c>
      <c r="P8" s="3">
        <f t="shared" si="8"/>
        <v>2.9002701475658625</v>
      </c>
    </row>
    <row r="9" spans="1:21" x14ac:dyDescent="0.25">
      <c r="A9" t="s">
        <v>13</v>
      </c>
      <c r="B9">
        <f>_xlfn.XLOOKUP(A9,grp.200!E:E,grp.200!F:F)</f>
        <v>115992</v>
      </c>
      <c r="C9">
        <f>_xlfn.XLOOKUP(A9,'6.45'!A:A,'6.45'!B:B)</f>
        <v>283121</v>
      </c>
      <c r="D9">
        <f t="shared" si="2"/>
        <v>399113</v>
      </c>
      <c r="E9">
        <f t="shared" si="3"/>
        <v>413880.18099999998</v>
      </c>
      <c r="F9">
        <f>E9*1000/_xlfn.XLOOKUP(A9,FOLK1A!A:A,FOLK1A!B:B)</f>
        <v>10594.112191875496</v>
      </c>
      <c r="G9" s="3">
        <f t="shared" si="4"/>
        <v>123.54045330692098</v>
      </c>
      <c r="H9">
        <f>_xlfn.XLOOKUP(A9,grp.200!E:E,grp.200!G:G)</f>
        <v>125235</v>
      </c>
      <c r="I9">
        <f>_xlfn.XLOOKUP(A9,'6.45'!A:A,'6.45'!C:C)</f>
        <v>304321</v>
      </c>
      <c r="J9">
        <f t="shared" si="5"/>
        <v>429556</v>
      </c>
      <c r="K9">
        <f>J9*1000/_xlfn.XLOOKUP(A9,FOLK1A!A:A,FOLK1A!C:C)</f>
        <v>10632.311081408876</v>
      </c>
      <c r="L9" s="3">
        <f t="shared" si="6"/>
        <v>122.24564941712708</v>
      </c>
      <c r="M9">
        <f t="shared" si="0"/>
        <v>15675.819000000018</v>
      </c>
      <c r="N9" s="3">
        <f t="shared" si="1"/>
        <v>3.7875258878366096</v>
      </c>
      <c r="O9" s="3">
        <f t="shared" si="7"/>
        <v>38.19888953337977</v>
      </c>
      <c r="P9" s="3">
        <f t="shared" si="8"/>
        <v>-1.2948038897938972</v>
      </c>
    </row>
    <row r="10" spans="1:21" x14ac:dyDescent="0.25">
      <c r="A10" t="s">
        <v>14</v>
      </c>
      <c r="B10">
        <f>_xlfn.XLOOKUP(A10,grp.200!E:E,grp.200!F:F)</f>
        <v>59314</v>
      </c>
      <c r="C10">
        <f>_xlfn.XLOOKUP(A10,'6.45'!A:A,'6.45'!B:B)</f>
        <v>400379</v>
      </c>
      <c r="D10">
        <f t="shared" si="2"/>
        <v>459693</v>
      </c>
      <c r="E10">
        <f t="shared" si="3"/>
        <v>476701.64099999995</v>
      </c>
      <c r="F10">
        <f>E10*1000/_xlfn.XLOOKUP(A10,FOLK1A!A:A,FOLK1A!B:B)</f>
        <v>6353.2264603574422</v>
      </c>
      <c r="G10" s="3">
        <f t="shared" si="4"/>
        <v>74.086479608550803</v>
      </c>
      <c r="H10">
        <f>_xlfn.XLOOKUP(A10,grp.200!E:E,grp.200!G:G)</f>
        <v>71432</v>
      </c>
      <c r="I10">
        <f>_xlfn.XLOOKUP(A10,'6.45'!A:A,'6.45'!C:C)</f>
        <v>430235</v>
      </c>
      <c r="J10">
        <f t="shared" si="5"/>
        <v>501667</v>
      </c>
      <c r="K10">
        <f>J10*1000/_xlfn.XLOOKUP(A10,FOLK1A!A:A,FOLK1A!C:C)</f>
        <v>6682.1221162555275</v>
      </c>
      <c r="L10" s="3">
        <f t="shared" si="6"/>
        <v>76.828109272924252</v>
      </c>
      <c r="M10">
        <f t="shared" si="0"/>
        <v>24965.359000000055</v>
      </c>
      <c r="N10" s="3">
        <f t="shared" si="1"/>
        <v>5.2371036415207257</v>
      </c>
      <c r="O10" s="3">
        <f t="shared" si="7"/>
        <v>328.89565589808535</v>
      </c>
      <c r="P10" s="3">
        <f t="shared" si="8"/>
        <v>2.7416296643734483</v>
      </c>
    </row>
    <row r="11" spans="1:21" x14ac:dyDescent="0.25">
      <c r="A11" t="s">
        <v>15</v>
      </c>
      <c r="B11">
        <f>_xlfn.XLOOKUP(A11,grp.200!E:E,grp.200!F:F)</f>
        <v>134079</v>
      </c>
      <c r="C11">
        <f>_xlfn.XLOOKUP(A11,'6.45'!A:A,'6.45'!B:B)</f>
        <v>487055</v>
      </c>
      <c r="D11">
        <f t="shared" si="2"/>
        <v>621134</v>
      </c>
      <c r="E11">
        <f t="shared" si="3"/>
        <v>644115.95799999998</v>
      </c>
      <c r="F11">
        <f>E11*1000/_xlfn.XLOOKUP(A11,FOLK1A!A:A,FOLK1A!B:B)</f>
        <v>9123.455495750708</v>
      </c>
      <c r="G11" s="3">
        <f t="shared" si="4"/>
        <v>106.39077699544603</v>
      </c>
      <c r="H11">
        <f>_xlfn.XLOOKUP(A11,grp.200!E:E,grp.200!G:G)</f>
        <v>123861</v>
      </c>
      <c r="I11">
        <f>_xlfn.XLOOKUP(A11,'6.45'!A:A,'6.45'!C:C)</f>
        <v>543275</v>
      </c>
      <c r="J11">
        <f t="shared" si="5"/>
        <v>667136</v>
      </c>
      <c r="K11">
        <f>J11*1000/_xlfn.XLOOKUP(A11,FOLK1A!A:A,FOLK1A!C:C)</f>
        <v>9401.8433439499422</v>
      </c>
      <c r="L11" s="3">
        <f t="shared" si="6"/>
        <v>108.09827106252776</v>
      </c>
      <c r="M11">
        <f t="shared" si="0"/>
        <v>23020.042000000016</v>
      </c>
      <c r="N11" s="3">
        <f t="shared" si="1"/>
        <v>3.5738971708569309</v>
      </c>
      <c r="O11" s="3">
        <f t="shared" si="7"/>
        <v>278.38784819923421</v>
      </c>
      <c r="P11" s="3">
        <f t="shared" si="8"/>
        <v>1.7074940670817256</v>
      </c>
    </row>
    <row r="12" spans="1:21" x14ac:dyDescent="0.25">
      <c r="A12" t="s">
        <v>16</v>
      </c>
      <c r="B12">
        <f>_xlfn.XLOOKUP(A12,grp.200!E:E,grp.200!F:F)</f>
        <v>63145</v>
      </c>
      <c r="C12">
        <f>_xlfn.XLOOKUP(A12,'6.45'!A:A,'6.45'!B:B)</f>
        <v>169210</v>
      </c>
      <c r="D12">
        <f t="shared" si="2"/>
        <v>232355</v>
      </c>
      <c r="E12">
        <f t="shared" si="3"/>
        <v>240952.13499999998</v>
      </c>
      <c r="F12">
        <f>E12*1000/_xlfn.XLOOKUP(A12,FOLK1A!A:A,FOLK1A!B:B)</f>
        <v>10186.097442401182</v>
      </c>
      <c r="G12" s="3">
        <f t="shared" si="4"/>
        <v>118.78249660483672</v>
      </c>
      <c r="H12">
        <f>_xlfn.XLOOKUP(A12,grp.200!E:E,grp.200!G:G)</f>
        <v>67023</v>
      </c>
      <c r="I12">
        <f>_xlfn.XLOOKUP(A12,'6.45'!A:A,'6.45'!C:C)</f>
        <v>174431</v>
      </c>
      <c r="J12">
        <f t="shared" si="5"/>
        <v>241454</v>
      </c>
      <c r="K12">
        <f>J12*1000/_xlfn.XLOOKUP(A12,FOLK1A!A:A,FOLK1A!C:C)</f>
        <v>9709.0353452088948</v>
      </c>
      <c r="L12" s="3">
        <f t="shared" si="6"/>
        <v>111.63022995670559</v>
      </c>
      <c r="M12">
        <f t="shared" si="0"/>
        <v>501.86500000001979</v>
      </c>
      <c r="N12" s="3">
        <f t="shared" si="1"/>
        <v>0.20828410588684754</v>
      </c>
      <c r="O12" s="3">
        <f t="shared" si="7"/>
        <v>-477.06209719228718</v>
      </c>
      <c r="P12" s="3">
        <f t="shared" si="8"/>
        <v>-7.1522666481311319</v>
      </c>
    </row>
    <row r="13" spans="1:21" x14ac:dyDescent="0.25">
      <c r="A13" t="s">
        <v>17</v>
      </c>
      <c r="B13">
        <f>_xlfn.XLOOKUP(A13,grp.200!E:E,grp.200!F:F)</f>
        <v>59349</v>
      </c>
      <c r="C13">
        <f>_xlfn.XLOOKUP(A13,'6.45'!A:A,'6.45'!B:B)</f>
        <v>207431</v>
      </c>
      <c r="D13">
        <f t="shared" si="2"/>
        <v>266780</v>
      </c>
      <c r="E13">
        <f t="shared" si="3"/>
        <v>276650.86</v>
      </c>
      <c r="F13">
        <f>E13*1000/_xlfn.XLOOKUP(A13,FOLK1A!A:A,FOLK1A!B:B)</f>
        <v>9259.9698754853398</v>
      </c>
      <c r="G13" s="3">
        <f t="shared" si="4"/>
        <v>107.98270353444033</v>
      </c>
      <c r="H13">
        <f>_xlfn.XLOOKUP(A13,grp.200!E:E,grp.200!G:G)</f>
        <v>67445</v>
      </c>
      <c r="I13">
        <f>_xlfn.XLOOKUP(A13,'6.45'!A:A,'6.45'!C:C)</f>
        <v>206236</v>
      </c>
      <c r="J13">
        <f t="shared" si="5"/>
        <v>273681</v>
      </c>
      <c r="K13">
        <f>J13*1000/_xlfn.XLOOKUP(A13,FOLK1A!A:A,FOLK1A!C:C)</f>
        <v>8890.3651247401249</v>
      </c>
      <c r="L13" s="3">
        <f t="shared" si="6"/>
        <v>102.2175188355402</v>
      </c>
      <c r="M13">
        <f t="shared" si="0"/>
        <v>-2969.859999999986</v>
      </c>
      <c r="N13" s="3">
        <f t="shared" si="1"/>
        <v>-1.0735047055338942</v>
      </c>
      <c r="O13" s="3">
        <f t="shared" si="7"/>
        <v>-369.60475074521491</v>
      </c>
      <c r="P13" s="3">
        <f t="shared" si="8"/>
        <v>-5.7651846989001285</v>
      </c>
    </row>
    <row r="14" spans="1:21" x14ac:dyDescent="0.25">
      <c r="A14" t="s">
        <v>18</v>
      </c>
      <c r="B14">
        <f>_xlfn.XLOOKUP(A14,grp.200!E:E,grp.200!F:F)</f>
        <v>133524</v>
      </c>
      <c r="C14">
        <f>_xlfn.XLOOKUP(A14,'6.45'!A:A,'6.45'!B:B)</f>
        <v>396873</v>
      </c>
      <c r="D14">
        <f t="shared" si="2"/>
        <v>530397</v>
      </c>
      <c r="E14">
        <f t="shared" si="3"/>
        <v>550021.68900000001</v>
      </c>
      <c r="F14">
        <f>E14*1000/_xlfn.XLOOKUP(A14,FOLK1A!A:A,FOLK1A!B:B)</f>
        <v>10231.058203125</v>
      </c>
      <c r="G14" s="3">
        <f t="shared" si="4"/>
        <v>119.30679469232575</v>
      </c>
      <c r="H14">
        <f>_xlfn.XLOOKUP(A14,grp.200!E:E,grp.200!G:G)</f>
        <v>144447</v>
      </c>
      <c r="I14">
        <f>_xlfn.XLOOKUP(A14,'6.45'!A:A,'6.45'!C:C)</f>
        <v>413763</v>
      </c>
      <c r="J14">
        <f t="shared" si="5"/>
        <v>558210</v>
      </c>
      <c r="K14">
        <f>J14*1000/_xlfn.XLOOKUP(A14,FOLK1A!A:A,FOLK1A!C:C)</f>
        <v>10383.370535714286</v>
      </c>
      <c r="L14" s="3">
        <f t="shared" si="6"/>
        <v>119.38344020958229</v>
      </c>
      <c r="M14">
        <f t="shared" si="0"/>
        <v>8188.310999999987</v>
      </c>
      <c r="N14" s="3">
        <f t="shared" si="1"/>
        <v>1.4887251109837574</v>
      </c>
      <c r="O14" s="3">
        <f t="shared" si="7"/>
        <v>152.3123325892866</v>
      </c>
      <c r="P14" s="3">
        <f t="shared" si="8"/>
        <v>7.6645517256537232E-2</v>
      </c>
    </row>
    <row r="15" spans="1:21" x14ac:dyDescent="0.25">
      <c r="A15" t="s">
        <v>19</v>
      </c>
      <c r="B15">
        <f>_xlfn.XLOOKUP(A15,grp.200!E:E,grp.200!F:F)</f>
        <v>105893</v>
      </c>
      <c r="C15">
        <f>_xlfn.XLOOKUP(A15,'6.45'!A:A,'6.45'!B:B)</f>
        <v>401332</v>
      </c>
      <c r="D15">
        <f t="shared" si="2"/>
        <v>507225</v>
      </c>
      <c r="E15">
        <f t="shared" si="3"/>
        <v>525992.32499999995</v>
      </c>
      <c r="F15">
        <f>E15*1000/_xlfn.XLOOKUP(A15,FOLK1A!A:A,FOLK1A!B:B)</f>
        <v>9141.3334202294045</v>
      </c>
      <c r="G15" s="3">
        <f t="shared" si="4"/>
        <v>106.59925571025319</v>
      </c>
      <c r="H15">
        <f>_xlfn.XLOOKUP(A15,grp.200!E:E,grp.200!G:G)</f>
        <v>108195</v>
      </c>
      <c r="I15">
        <f>_xlfn.XLOOKUP(A15,'6.45'!A:A,'6.45'!C:C)</f>
        <v>423721</v>
      </c>
      <c r="J15">
        <f t="shared" si="5"/>
        <v>531916</v>
      </c>
      <c r="K15">
        <f>J15*1000/_xlfn.XLOOKUP(A15,FOLK1A!A:A,FOLK1A!C:C)</f>
        <v>9006.5189048239899</v>
      </c>
      <c r="L15" s="3">
        <f t="shared" si="6"/>
        <v>103.55300405318346</v>
      </c>
      <c r="M15">
        <f t="shared" si="0"/>
        <v>5923.6750000000466</v>
      </c>
      <c r="N15" s="3">
        <f t="shared" si="1"/>
        <v>1.1261903869034682</v>
      </c>
      <c r="O15" s="3">
        <f t="shared" si="7"/>
        <v>-134.81451540541457</v>
      </c>
      <c r="P15" s="3">
        <f t="shared" si="8"/>
        <v>-3.0462516570697318</v>
      </c>
    </row>
    <row r="16" spans="1:21" x14ac:dyDescent="0.25">
      <c r="A16" t="s">
        <v>20</v>
      </c>
      <c r="B16">
        <f>_xlfn.XLOOKUP(A16,grp.200!E:E,grp.200!F:F)</f>
        <v>56942</v>
      </c>
      <c r="C16">
        <f>_xlfn.XLOOKUP(A16,'6.45'!A:A,'6.45'!B:B)</f>
        <v>213611</v>
      </c>
      <c r="D16">
        <f t="shared" si="2"/>
        <v>270553</v>
      </c>
      <c r="E16">
        <f t="shared" si="3"/>
        <v>280563.46099999995</v>
      </c>
      <c r="F16">
        <f>E16*1000/_xlfn.XLOOKUP(A16,FOLK1A!A:A,FOLK1A!B:B)</f>
        <v>11856.63106960233</v>
      </c>
      <c r="G16" s="3">
        <f t="shared" si="4"/>
        <v>138.26298518481929</v>
      </c>
      <c r="H16">
        <f>_xlfn.XLOOKUP(A16,grp.200!E:E,grp.200!G:G)</f>
        <v>62927</v>
      </c>
      <c r="I16">
        <f>_xlfn.XLOOKUP(A16,'6.45'!A:A,'6.45'!C:C)</f>
        <v>240545</v>
      </c>
      <c r="J16">
        <f t="shared" si="5"/>
        <v>303472</v>
      </c>
      <c r="K16">
        <f>J16*1000/_xlfn.XLOOKUP(A16,FOLK1A!A:A,FOLK1A!C:C)</f>
        <v>12455.243176687873</v>
      </c>
      <c r="L16" s="3">
        <f t="shared" si="6"/>
        <v>143.204923099437</v>
      </c>
      <c r="M16">
        <f t="shared" si="0"/>
        <v>22908.539000000048</v>
      </c>
      <c r="N16" s="3">
        <f t="shared" si="1"/>
        <v>8.1651897643221805</v>
      </c>
      <c r="O16" s="3">
        <f t="shared" si="7"/>
        <v>598.61210708554245</v>
      </c>
      <c r="P16" s="3">
        <f t="shared" si="8"/>
        <v>4.9419379146177107</v>
      </c>
    </row>
    <row r="17" spans="1:16" x14ac:dyDescent="0.25">
      <c r="A17" t="s">
        <v>21</v>
      </c>
      <c r="B17">
        <f>_xlfn.XLOOKUP(A17,grp.200!E:E,grp.200!F:F)</f>
        <v>172162</v>
      </c>
      <c r="C17">
        <f>_xlfn.XLOOKUP(A17,'6.45'!A:A,'6.45'!B:B)</f>
        <v>370528</v>
      </c>
      <c r="D17">
        <f t="shared" si="2"/>
        <v>542690</v>
      </c>
      <c r="E17">
        <f t="shared" si="3"/>
        <v>562769.52999999991</v>
      </c>
      <c r="F17">
        <f>E17*1000/_xlfn.XLOOKUP(A17,FOLK1A!A:A,FOLK1A!B:B)</f>
        <v>9613.7471386108155</v>
      </c>
      <c r="G17" s="3">
        <f t="shared" si="4"/>
        <v>112.1081840527343</v>
      </c>
      <c r="H17">
        <f>_xlfn.XLOOKUP(A17,grp.200!E:E,grp.200!G:G)</f>
        <v>178299</v>
      </c>
      <c r="I17">
        <f>_xlfn.XLOOKUP(A17,'6.45'!A:A,'6.45'!C:C)</f>
        <v>390393</v>
      </c>
      <c r="J17">
        <f t="shared" si="5"/>
        <v>568692</v>
      </c>
      <c r="K17">
        <f>J17*1000/_xlfn.XLOOKUP(A17,FOLK1A!A:A,FOLK1A!C:C)</f>
        <v>9685.9639262173623</v>
      </c>
      <c r="L17" s="3">
        <f t="shared" si="6"/>
        <v>111.36496490040697</v>
      </c>
      <c r="M17">
        <f t="shared" si="0"/>
        <v>5922.4700000000885</v>
      </c>
      <c r="N17" s="3">
        <f t="shared" si="1"/>
        <v>1.0523792928163844</v>
      </c>
      <c r="O17" s="3">
        <f t="shared" si="7"/>
        <v>72.216787606546859</v>
      </c>
      <c r="P17" s="3">
        <f t="shared" si="8"/>
        <v>-0.74321915232732749</v>
      </c>
    </row>
    <row r="18" spans="1:16" x14ac:dyDescent="0.25">
      <c r="A18" t="s">
        <v>22</v>
      </c>
      <c r="B18">
        <f>_xlfn.XLOOKUP(A18,grp.200!E:E,grp.200!F:F)</f>
        <v>100648</v>
      </c>
      <c r="C18">
        <f>_xlfn.XLOOKUP(A18,'6.45'!A:A,'6.45'!B:B)</f>
        <v>310297</v>
      </c>
      <c r="D18">
        <f t="shared" si="2"/>
        <v>410945</v>
      </c>
      <c r="E18">
        <f t="shared" si="3"/>
        <v>426149.96499999997</v>
      </c>
      <c r="F18">
        <f>E18*1000/_xlfn.XLOOKUP(A18,FOLK1A!A:A,FOLK1A!B:B)</f>
        <v>9613.5617442699859</v>
      </c>
      <c r="G18" s="3">
        <f t="shared" si="4"/>
        <v>112.10602212538336</v>
      </c>
      <c r="H18">
        <f>_xlfn.XLOOKUP(A18,grp.200!E:E,grp.200!G:G)</f>
        <v>101285</v>
      </c>
      <c r="I18">
        <f>_xlfn.XLOOKUP(A18,'6.45'!A:A,'6.45'!C:C)</f>
        <v>347297</v>
      </c>
      <c r="J18">
        <f t="shared" si="5"/>
        <v>448582</v>
      </c>
      <c r="K18">
        <f>J18*1000/_xlfn.XLOOKUP(A18,FOLK1A!A:A,FOLK1A!C:C)</f>
        <v>10027.764116779184</v>
      </c>
      <c r="L18" s="3">
        <f t="shared" si="6"/>
        <v>115.29483357582491</v>
      </c>
      <c r="M18">
        <f t="shared" si="0"/>
        <v>22432.035000000033</v>
      </c>
      <c r="N18" s="3">
        <f t="shared" si="1"/>
        <v>5.2638828680884755</v>
      </c>
      <c r="O18" s="3">
        <f t="shared" si="7"/>
        <v>414.20237250919854</v>
      </c>
      <c r="P18" s="3">
        <f t="shared" si="8"/>
        <v>3.1888114504415483</v>
      </c>
    </row>
    <row r="19" spans="1:16" x14ac:dyDescent="0.25">
      <c r="A19" t="s">
        <v>23</v>
      </c>
      <c r="B19">
        <f>_xlfn.XLOOKUP(A19,grp.200!E:E,grp.200!F:F)</f>
        <v>38333</v>
      </c>
      <c r="C19">
        <f>_xlfn.XLOOKUP(A19,'6.45'!A:A,'6.45'!B:B)</f>
        <v>133992</v>
      </c>
      <c r="D19">
        <f t="shared" si="2"/>
        <v>172325</v>
      </c>
      <c r="E19">
        <f t="shared" si="3"/>
        <v>178701.02499999999</v>
      </c>
      <c r="F19">
        <f>E19*1000/_xlfn.XLOOKUP(A19,FOLK1A!A:A,FOLK1A!B:B)</f>
        <v>10039.383426966293</v>
      </c>
      <c r="G19" s="3">
        <f t="shared" si="4"/>
        <v>117.07162969640387</v>
      </c>
      <c r="H19">
        <f>_xlfn.XLOOKUP(A19,grp.200!E:E,grp.200!G:G)</f>
        <v>37002</v>
      </c>
      <c r="I19">
        <f>_xlfn.XLOOKUP(A19,'6.45'!A:A,'6.45'!C:C)</f>
        <v>143817</v>
      </c>
      <c r="J19">
        <f t="shared" si="5"/>
        <v>180819</v>
      </c>
      <c r="K19">
        <f>J19*1000/_xlfn.XLOOKUP(A19,FOLK1A!A:A,FOLK1A!C:C)</f>
        <v>9868.9553542189715</v>
      </c>
      <c r="L19" s="3">
        <f t="shared" si="6"/>
        <v>113.46892007840577</v>
      </c>
      <c r="M19">
        <f t="shared" si="0"/>
        <v>2117.9750000000058</v>
      </c>
      <c r="N19" s="3">
        <f t="shared" si="1"/>
        <v>1.1852058487073625</v>
      </c>
      <c r="O19" s="3">
        <f t="shared" si="7"/>
        <v>-170.42807274732149</v>
      </c>
      <c r="P19" s="3">
        <f t="shared" si="8"/>
        <v>-3.6027096179981015</v>
      </c>
    </row>
    <row r="20" spans="1:16" x14ac:dyDescent="0.25">
      <c r="A20" t="s">
        <v>24</v>
      </c>
      <c r="B20">
        <f>_xlfn.XLOOKUP(A20,grp.200!E:E,grp.200!F:F)</f>
        <v>72673</v>
      </c>
      <c r="C20">
        <f>_xlfn.XLOOKUP(A20,'6.45'!A:A,'6.45'!B:B)</f>
        <v>174361</v>
      </c>
      <c r="D20">
        <f t="shared" si="2"/>
        <v>247034</v>
      </c>
      <c r="E20">
        <f t="shared" si="3"/>
        <v>256174.25799999997</v>
      </c>
      <c r="F20">
        <f>E20*1000/_xlfn.XLOOKUP(A20,FOLK1A!A:A,FOLK1A!B:B)</f>
        <v>9867.2774824743847</v>
      </c>
      <c r="G20" s="3">
        <f t="shared" si="4"/>
        <v>115.0646614847918</v>
      </c>
      <c r="H20">
        <f>_xlfn.XLOOKUP(A20,grp.200!E:E,grp.200!G:G)</f>
        <v>76404</v>
      </c>
      <c r="I20">
        <f>_xlfn.XLOOKUP(A20,'6.45'!A:A,'6.45'!C:C)</f>
        <v>194719</v>
      </c>
      <c r="J20">
        <f t="shared" si="5"/>
        <v>271123</v>
      </c>
      <c r="K20">
        <f>J20*1000/_xlfn.XLOOKUP(A20,FOLK1A!A:A,FOLK1A!C:C)</f>
        <v>10376.722290263318</v>
      </c>
      <c r="L20" s="3">
        <f t="shared" si="6"/>
        <v>119.30700159934833</v>
      </c>
      <c r="M20">
        <f t="shared" si="0"/>
        <v>14948.742000000027</v>
      </c>
      <c r="N20" s="3">
        <f t="shared" si="1"/>
        <v>5.8353802277823048</v>
      </c>
      <c r="O20" s="3">
        <f t="shared" si="7"/>
        <v>509.44480778893376</v>
      </c>
      <c r="P20" s="3">
        <f t="shared" si="8"/>
        <v>4.2423401145565265</v>
      </c>
    </row>
    <row r="21" spans="1:16" x14ac:dyDescent="0.25">
      <c r="A21" t="s">
        <v>25</v>
      </c>
      <c r="B21">
        <f>_xlfn.XLOOKUP(A21,grp.200!E:E,grp.200!F:F)</f>
        <v>87707</v>
      </c>
      <c r="C21">
        <f>_xlfn.XLOOKUP(A21,'6.45'!A:A,'6.45'!B:B)</f>
        <v>329118</v>
      </c>
      <c r="D21">
        <f t="shared" si="2"/>
        <v>416825</v>
      </c>
      <c r="E21">
        <f t="shared" si="3"/>
        <v>432247.52499999997</v>
      </c>
      <c r="F21">
        <f>E21*1000/_xlfn.XLOOKUP(A21,FOLK1A!A:A,FOLK1A!B:B)</f>
        <v>9493.2690195906162</v>
      </c>
      <c r="G21" s="3">
        <f t="shared" si="4"/>
        <v>110.7032601508773</v>
      </c>
      <c r="H21">
        <f>_xlfn.XLOOKUP(A21,grp.200!E:E,grp.200!G:G)</f>
        <v>120203</v>
      </c>
      <c r="I21">
        <f>_xlfn.XLOOKUP(A21,'6.45'!A:A,'6.45'!C:C)</f>
        <v>343679</v>
      </c>
      <c r="J21">
        <f t="shared" si="5"/>
        <v>463882</v>
      </c>
      <c r="K21">
        <f>J21*1000/_xlfn.XLOOKUP(A21,FOLK1A!A:A,FOLK1A!C:C)</f>
        <v>10181.111867085136</v>
      </c>
      <c r="L21" s="3">
        <f t="shared" si="6"/>
        <v>117.05795874957803</v>
      </c>
      <c r="M21">
        <f t="shared" si="0"/>
        <v>31634.475000000035</v>
      </c>
      <c r="N21" s="3">
        <f t="shared" si="1"/>
        <v>7.3186017664300191</v>
      </c>
      <c r="O21" s="3">
        <f t="shared" si="7"/>
        <v>687.84284749451945</v>
      </c>
      <c r="P21" s="3">
        <f t="shared" si="8"/>
        <v>6.3546985987007361</v>
      </c>
    </row>
    <row r="22" spans="1:16" x14ac:dyDescent="0.25">
      <c r="A22" t="s">
        <v>26</v>
      </c>
      <c r="B22">
        <f>_xlfn.XLOOKUP(A22,grp.200!E:E,grp.200!F:F)</f>
        <v>122511</v>
      </c>
      <c r="C22">
        <f>_xlfn.XLOOKUP(A22,'6.45'!A:A,'6.45'!B:B)</f>
        <v>272828</v>
      </c>
      <c r="D22">
        <f t="shared" si="2"/>
        <v>395339</v>
      </c>
      <c r="E22">
        <f t="shared" si="3"/>
        <v>409966.54299999995</v>
      </c>
      <c r="F22">
        <f>E22*1000/_xlfn.XLOOKUP(A22,FOLK1A!A:A,FOLK1A!B:B)</f>
        <v>9759.0169487490766</v>
      </c>
      <c r="G22" s="3">
        <f t="shared" si="4"/>
        <v>113.8022097408948</v>
      </c>
      <c r="H22">
        <f>_xlfn.XLOOKUP(A22,grp.200!E:E,grp.200!G:G)</f>
        <v>128248</v>
      </c>
      <c r="I22">
        <f>_xlfn.XLOOKUP(A22,'6.45'!A:A,'6.45'!C:C)</f>
        <v>265017</v>
      </c>
      <c r="J22">
        <f t="shared" si="5"/>
        <v>393265</v>
      </c>
      <c r="K22">
        <f>J22*1000/_xlfn.XLOOKUP(A22,FOLK1A!A:A,FOLK1A!C:C)</f>
        <v>9322.1684919167492</v>
      </c>
      <c r="L22" s="3">
        <f t="shared" si="6"/>
        <v>107.18220455972933</v>
      </c>
      <c r="M22">
        <f t="shared" si="0"/>
        <v>-16701.542999999947</v>
      </c>
      <c r="N22" s="3">
        <f t="shared" si="1"/>
        <v>-4.0738795116751634</v>
      </c>
      <c r="O22" s="3">
        <f t="shared" si="7"/>
        <v>-436.84845683232743</v>
      </c>
      <c r="P22" s="3">
        <f t="shared" si="8"/>
        <v>-6.6200051811654674</v>
      </c>
    </row>
    <row r="23" spans="1:16" x14ac:dyDescent="0.25">
      <c r="A23" t="s">
        <v>27</v>
      </c>
      <c r="B23">
        <f>_xlfn.XLOOKUP(A23,grp.200!E:E,grp.200!F:F)</f>
        <v>87234</v>
      </c>
      <c r="C23">
        <f>_xlfn.XLOOKUP(A23,'6.45'!A:A,'6.45'!B:B)</f>
        <v>312076</v>
      </c>
      <c r="D23">
        <f t="shared" si="2"/>
        <v>399310</v>
      </c>
      <c r="E23">
        <f t="shared" si="3"/>
        <v>414084.47</v>
      </c>
      <c r="F23">
        <f>E23*1000/_xlfn.XLOOKUP(A23,FOLK1A!A:A,FOLK1A!B:B)</f>
        <v>8932.3195564951038</v>
      </c>
      <c r="G23" s="3">
        <f t="shared" si="4"/>
        <v>104.16189550436744</v>
      </c>
      <c r="H23">
        <f>_xlfn.XLOOKUP(A23,grp.200!E:E,grp.200!G:G)</f>
        <v>87863</v>
      </c>
      <c r="I23">
        <f>_xlfn.XLOOKUP(A23,'6.45'!A:A,'6.45'!C:C)</f>
        <v>316962</v>
      </c>
      <c r="J23">
        <f t="shared" si="5"/>
        <v>404825</v>
      </c>
      <c r="K23">
        <f>J23*1000/_xlfn.XLOOKUP(A23,FOLK1A!A:A,FOLK1A!C:C)</f>
        <v>8603.7787979256991</v>
      </c>
      <c r="L23" s="3">
        <f t="shared" si="6"/>
        <v>98.922474948350242</v>
      </c>
      <c r="M23">
        <f t="shared" si="0"/>
        <v>-9259.4699999999721</v>
      </c>
      <c r="N23" s="3">
        <f t="shared" si="1"/>
        <v>-2.2361307102388968</v>
      </c>
      <c r="O23" s="3">
        <f t="shared" si="7"/>
        <v>-328.54075856940472</v>
      </c>
      <c r="P23" s="3">
        <f t="shared" si="8"/>
        <v>-5.239420556017194</v>
      </c>
    </row>
    <row r="24" spans="1:16" x14ac:dyDescent="0.25">
      <c r="A24" t="s">
        <v>28</v>
      </c>
      <c r="B24">
        <f>_xlfn.XLOOKUP(A24,grp.200!E:E,grp.200!F:F)</f>
        <v>99468</v>
      </c>
      <c r="C24">
        <f>_xlfn.XLOOKUP(A24,'6.45'!A:A,'6.45'!B:B)</f>
        <v>260219</v>
      </c>
      <c r="D24">
        <f t="shared" si="2"/>
        <v>359687</v>
      </c>
      <c r="E24">
        <f t="shared" si="3"/>
        <v>372995.41899999999</v>
      </c>
      <c r="F24">
        <f>E24*1000/_xlfn.XLOOKUP(A24,FOLK1A!A:A,FOLK1A!B:B)</f>
        <v>8769.5534996355764</v>
      </c>
      <c r="G24" s="3">
        <f t="shared" si="4"/>
        <v>102.26384193619522</v>
      </c>
      <c r="H24">
        <f>_xlfn.XLOOKUP(A24,grp.200!E:E,grp.200!G:G)</f>
        <v>106818</v>
      </c>
      <c r="I24">
        <f>_xlfn.XLOOKUP(A24,'6.45'!A:A,'6.45'!C:C)</f>
        <v>267924</v>
      </c>
      <c r="J24">
        <f t="shared" si="5"/>
        <v>374742</v>
      </c>
      <c r="K24">
        <f>J24*1000/_xlfn.XLOOKUP(A24,FOLK1A!A:A,FOLK1A!C:C)</f>
        <v>8809.1678420310291</v>
      </c>
      <c r="L24" s="3">
        <f t="shared" si="6"/>
        <v>101.28394809257767</v>
      </c>
      <c r="M24">
        <f t="shared" si="0"/>
        <v>1746.5810000000056</v>
      </c>
      <c r="N24" s="3">
        <f t="shared" si="1"/>
        <v>0.46825802973199671</v>
      </c>
      <c r="O24" s="3">
        <f t="shared" si="7"/>
        <v>39.614342395452695</v>
      </c>
      <c r="P24" s="3">
        <f t="shared" si="8"/>
        <v>-0.97989384361754617</v>
      </c>
    </row>
    <row r="25" spans="1:16" x14ac:dyDescent="0.25">
      <c r="A25" t="s">
        <v>29</v>
      </c>
      <c r="B25">
        <f>_xlfn.XLOOKUP(A25,grp.200!E:E,grp.200!F:F)</f>
        <v>37109</v>
      </c>
      <c r="C25">
        <f>_xlfn.XLOOKUP(A25,'6.45'!A:A,'6.45'!B:B)</f>
        <v>295533</v>
      </c>
      <c r="D25">
        <f t="shared" si="2"/>
        <v>332642</v>
      </c>
      <c r="E25">
        <f t="shared" si="3"/>
        <v>344949.75399999996</v>
      </c>
      <c r="F25">
        <f>E25*1000/_xlfn.XLOOKUP(A25,FOLK1A!A:A,FOLK1A!B:B)</f>
        <v>8228.7632156488544</v>
      </c>
      <c r="G25" s="3">
        <f t="shared" si="4"/>
        <v>95.957558255441526</v>
      </c>
      <c r="H25">
        <f>_xlfn.XLOOKUP(A25,grp.200!E:E,grp.200!G:G)</f>
        <v>34627</v>
      </c>
      <c r="I25">
        <f>_xlfn.XLOOKUP(A25,'6.45'!A:A,'6.45'!C:C)</f>
        <v>304219</v>
      </c>
      <c r="J25">
        <f t="shared" si="5"/>
        <v>338846</v>
      </c>
      <c r="K25">
        <f>J25*1000/_xlfn.XLOOKUP(A25,FOLK1A!A:A,FOLK1A!C:C)</f>
        <v>8106.9454745555904</v>
      </c>
      <c r="L25" s="3">
        <f t="shared" si="6"/>
        <v>93.210103310386415</v>
      </c>
      <c r="M25">
        <f t="shared" si="0"/>
        <v>-6103.7539999999572</v>
      </c>
      <c r="N25" s="3">
        <f t="shared" si="1"/>
        <v>-1.7694617634079999</v>
      </c>
      <c r="O25" s="3">
        <f t="shared" si="7"/>
        <v>-121.81774109326398</v>
      </c>
      <c r="P25" s="3">
        <f t="shared" si="8"/>
        <v>-2.7474549450551109</v>
      </c>
    </row>
    <row r="26" spans="1:16" x14ac:dyDescent="0.25">
      <c r="A26" t="s">
        <v>30</v>
      </c>
      <c r="B26">
        <f>_xlfn.XLOOKUP(A26,grp.200!E:E,grp.200!F:F)</f>
        <v>39377</v>
      </c>
      <c r="C26">
        <f>_xlfn.XLOOKUP(A26,'6.45'!A:A,'6.45'!B:B)</f>
        <v>245387</v>
      </c>
      <c r="D26">
        <f t="shared" si="2"/>
        <v>284764</v>
      </c>
      <c r="E26">
        <f t="shared" si="3"/>
        <v>295300.26799999998</v>
      </c>
      <c r="F26">
        <f>E26*1000/_xlfn.XLOOKUP(A26,FOLK1A!A:A,FOLK1A!B:B)</f>
        <v>9370.1497064889736</v>
      </c>
      <c r="G26" s="3">
        <f t="shared" si="4"/>
        <v>109.26753665881554</v>
      </c>
      <c r="H26">
        <f>_xlfn.XLOOKUP(A26,grp.200!E:E,grp.200!G:G)</f>
        <v>38451</v>
      </c>
      <c r="I26">
        <f>_xlfn.XLOOKUP(A26,'6.45'!A:A,'6.45'!C:C)</f>
        <v>258659</v>
      </c>
      <c r="J26">
        <f t="shared" si="5"/>
        <v>297110</v>
      </c>
      <c r="K26">
        <f>J26*1000/_xlfn.XLOOKUP(A26,FOLK1A!A:A,FOLK1A!C:C)</f>
        <v>9392.4066639269113</v>
      </c>
      <c r="L26" s="3">
        <f t="shared" si="6"/>
        <v>107.98977225460875</v>
      </c>
      <c r="M26">
        <f t="shared" si="0"/>
        <v>1809.7320000000182</v>
      </c>
      <c r="N26" s="3">
        <f t="shared" si="1"/>
        <v>0.61284468593845576</v>
      </c>
      <c r="O26" s="3">
        <f t="shared" si="7"/>
        <v>22.256957437937672</v>
      </c>
      <c r="P26" s="3">
        <f t="shared" si="8"/>
        <v>-1.2777644042067919</v>
      </c>
    </row>
    <row r="27" spans="1:16" x14ac:dyDescent="0.25">
      <c r="A27" t="s">
        <v>31</v>
      </c>
      <c r="B27">
        <f>_xlfn.XLOOKUP(A27,grp.200!E:E,grp.200!F:F)</f>
        <v>177927</v>
      </c>
      <c r="C27">
        <f>_xlfn.XLOOKUP(A27,'6.45'!A:A,'6.45'!B:B)</f>
        <v>392781</v>
      </c>
      <c r="D27">
        <f t="shared" si="2"/>
        <v>570708</v>
      </c>
      <c r="E27">
        <f t="shared" si="3"/>
        <v>591824.196</v>
      </c>
      <c r="F27">
        <f>E27*1000/_xlfn.XLOOKUP(A27,FOLK1A!A:A,FOLK1A!B:B)</f>
        <v>9270.7195714151439</v>
      </c>
      <c r="G27" s="3">
        <f t="shared" si="4"/>
        <v>108.108058286592</v>
      </c>
      <c r="H27">
        <f>_xlfn.XLOOKUP(A27,grp.200!E:E,grp.200!G:G)</f>
        <v>179498</v>
      </c>
      <c r="I27">
        <f>_xlfn.XLOOKUP(A27,'6.45'!A:A,'6.45'!C:C)</f>
        <v>409819</v>
      </c>
      <c r="J27">
        <f t="shared" si="5"/>
        <v>589317</v>
      </c>
      <c r="K27">
        <f>J27*1000/_xlfn.XLOOKUP(A27,FOLK1A!A:A,FOLK1A!C:C)</f>
        <v>9214.8452770002968</v>
      </c>
      <c r="L27" s="3">
        <f t="shared" si="6"/>
        <v>105.9482493072409</v>
      </c>
      <c r="M27">
        <f t="shared" si="0"/>
        <v>-2507.1959999999963</v>
      </c>
      <c r="N27" s="3">
        <f t="shared" si="1"/>
        <v>-0.42363864420304914</v>
      </c>
      <c r="O27" s="3">
        <f t="shared" si="7"/>
        <v>-55.8742944148471</v>
      </c>
      <c r="P27" s="3">
        <f t="shared" si="8"/>
        <v>-2.1598089793510979</v>
      </c>
    </row>
    <row r="28" spans="1:16" x14ac:dyDescent="0.25">
      <c r="A28" t="s">
        <v>32</v>
      </c>
      <c r="B28">
        <f>_xlfn.XLOOKUP(A28,grp.200!E:E,grp.200!F:F)</f>
        <v>138292</v>
      </c>
      <c r="C28">
        <f>_xlfn.XLOOKUP(A28,'6.45'!A:A,'6.45'!B:B)</f>
        <v>345440</v>
      </c>
      <c r="D28">
        <f t="shared" si="2"/>
        <v>483732</v>
      </c>
      <c r="E28">
        <f t="shared" si="3"/>
        <v>501630.08399999997</v>
      </c>
      <c r="F28">
        <f>E28*1000/_xlfn.XLOOKUP(A28,FOLK1A!A:A,FOLK1A!B:B)</f>
        <v>9217.4136194921175</v>
      </c>
      <c r="G28" s="3">
        <f t="shared" si="4"/>
        <v>107.48644494653526</v>
      </c>
      <c r="H28">
        <f>_xlfn.XLOOKUP(A28,grp.200!E:E,grp.200!G:G)</f>
        <v>147722</v>
      </c>
      <c r="I28">
        <f>_xlfn.XLOOKUP(A28,'6.45'!A:A,'6.45'!C:C)</f>
        <v>360265</v>
      </c>
      <c r="J28">
        <f t="shared" si="5"/>
        <v>507987</v>
      </c>
      <c r="K28">
        <f>J28*1000/_xlfn.XLOOKUP(A28,FOLK1A!A:A,FOLK1A!C:C)</f>
        <v>9260.5414273995084</v>
      </c>
      <c r="L28" s="3">
        <f t="shared" si="6"/>
        <v>106.47364360191894</v>
      </c>
      <c r="M28">
        <f t="shared" si="0"/>
        <v>6356.9160000000265</v>
      </c>
      <c r="N28" s="3">
        <f t="shared" si="1"/>
        <v>1.2672517464084205</v>
      </c>
      <c r="O28" s="3">
        <f t="shared" si="7"/>
        <v>43.127807907390888</v>
      </c>
      <c r="P28" s="3">
        <f t="shared" si="8"/>
        <v>-1.0128013446163209</v>
      </c>
    </row>
    <row r="29" spans="1:16" x14ac:dyDescent="0.25">
      <c r="A29" t="s">
        <v>33</v>
      </c>
      <c r="B29">
        <f>_xlfn.XLOOKUP(A29,grp.200!E:E,grp.200!F:F)</f>
        <v>56970</v>
      </c>
      <c r="C29">
        <f>_xlfn.XLOOKUP(A29,'6.45'!A:A,'6.45'!B:B)</f>
        <v>156942</v>
      </c>
      <c r="D29">
        <f t="shared" si="2"/>
        <v>213912</v>
      </c>
      <c r="E29">
        <f t="shared" si="3"/>
        <v>221826.74399999998</v>
      </c>
      <c r="F29">
        <f>E29*1000/_xlfn.XLOOKUP(A29,FOLK1A!A:A,FOLK1A!B:B)</f>
        <v>8940.6611583571794</v>
      </c>
      <c r="G29" s="3">
        <f t="shared" si="4"/>
        <v>104.25916890082409</v>
      </c>
      <c r="H29">
        <f>_xlfn.XLOOKUP(A29,grp.200!E:E,grp.200!G:G)</f>
        <v>57341</v>
      </c>
      <c r="I29">
        <f>_xlfn.XLOOKUP(A29,'6.45'!A:A,'6.45'!C:C)</f>
        <v>162180</v>
      </c>
      <c r="J29">
        <f t="shared" si="5"/>
        <v>219521</v>
      </c>
      <c r="K29">
        <f>J29*1000/_xlfn.XLOOKUP(A29,FOLK1A!A:A,FOLK1A!C:C)</f>
        <v>8722.2266369993649</v>
      </c>
      <c r="L29" s="3">
        <f t="shared" si="6"/>
        <v>100.28433625006987</v>
      </c>
      <c r="M29">
        <f t="shared" si="0"/>
        <v>-2305.7439999999769</v>
      </c>
      <c r="N29" s="3">
        <f t="shared" si="1"/>
        <v>-1.0394346319215582</v>
      </c>
      <c r="O29" s="3">
        <f t="shared" si="7"/>
        <v>-218.43452135781445</v>
      </c>
      <c r="P29" s="3">
        <f t="shared" si="8"/>
        <v>-3.9748326507542231</v>
      </c>
    </row>
    <row r="30" spans="1:16" x14ac:dyDescent="0.25">
      <c r="A30" t="s">
        <v>34</v>
      </c>
      <c r="B30">
        <f>_xlfn.XLOOKUP(A30,grp.200!E:E,grp.200!F:F)</f>
        <v>95107</v>
      </c>
      <c r="C30">
        <f>_xlfn.XLOOKUP(A30,'6.45'!A:A,'6.45'!B:B)</f>
        <v>364710</v>
      </c>
      <c r="D30">
        <f t="shared" si="2"/>
        <v>459817</v>
      </c>
      <c r="E30">
        <f t="shared" si="3"/>
        <v>476830.22899999999</v>
      </c>
      <c r="F30">
        <f>E30*1000/_xlfn.XLOOKUP(A30,FOLK1A!A:A,FOLK1A!B:B)</f>
        <v>8330.8040078969898</v>
      </c>
      <c r="G30" s="3">
        <f t="shared" si="4"/>
        <v>97.147480119757773</v>
      </c>
      <c r="H30">
        <f>_xlfn.XLOOKUP(A30,grp.200!E:E,grp.200!G:G)</f>
        <v>111251</v>
      </c>
      <c r="I30">
        <f>_xlfn.XLOOKUP(A30,'6.45'!A:A,'6.45'!C:C)</f>
        <v>367620</v>
      </c>
      <c r="J30">
        <f t="shared" si="5"/>
        <v>478871</v>
      </c>
      <c r="K30">
        <f>J30*1000/_xlfn.XLOOKUP(A30,FOLK1A!A:A,FOLK1A!C:C)</f>
        <v>8351.1387813470064</v>
      </c>
      <c r="L30" s="3">
        <f t="shared" si="6"/>
        <v>96.017730847190649</v>
      </c>
      <c r="M30">
        <f t="shared" si="0"/>
        <v>2040.7710000000079</v>
      </c>
      <c r="N30" s="3">
        <f t="shared" si="1"/>
        <v>0.42798691775055392</v>
      </c>
      <c r="O30" s="3">
        <f t="shared" si="7"/>
        <v>20.334773450016655</v>
      </c>
      <c r="P30" s="3">
        <f t="shared" si="8"/>
        <v>-1.1297492725671248</v>
      </c>
    </row>
    <row r="31" spans="1:16" x14ac:dyDescent="0.25">
      <c r="A31" t="s">
        <v>35</v>
      </c>
      <c r="B31">
        <f>_xlfn.XLOOKUP(A31,grp.200!E:E,grp.200!F:F)</f>
        <v>33733</v>
      </c>
      <c r="C31">
        <f>_xlfn.XLOOKUP(A31,'6.45'!A:A,'6.45'!B:B)</f>
        <v>314765</v>
      </c>
      <c r="D31">
        <f t="shared" si="2"/>
        <v>348498</v>
      </c>
      <c r="E31">
        <f t="shared" si="3"/>
        <v>361392.42599999998</v>
      </c>
      <c r="F31">
        <f>E31*1000/_xlfn.XLOOKUP(A31,FOLK1A!A:A,FOLK1A!B:B)</f>
        <v>9188.2545001525468</v>
      </c>
      <c r="G31" s="3">
        <f t="shared" si="4"/>
        <v>107.1464135445643</v>
      </c>
      <c r="H31">
        <f>_xlfn.XLOOKUP(A31,grp.200!E:E,grp.200!G:G)</f>
        <v>32037</v>
      </c>
      <c r="I31">
        <f>_xlfn.XLOOKUP(A31,'6.45'!A:A,'6.45'!C:C)</f>
        <v>321560</v>
      </c>
      <c r="J31">
        <f t="shared" si="5"/>
        <v>353597</v>
      </c>
      <c r="K31">
        <f>J31*1000/_xlfn.XLOOKUP(A31,FOLK1A!A:A,FOLK1A!C:C)</f>
        <v>9074.5008468921624</v>
      </c>
      <c r="L31" s="3">
        <f t="shared" si="6"/>
        <v>104.33463060578619</v>
      </c>
      <c r="M31">
        <f t="shared" si="0"/>
        <v>-7795.4259999999776</v>
      </c>
      <c r="N31" s="3">
        <f t="shared" si="1"/>
        <v>-2.1570529538435812</v>
      </c>
      <c r="O31" s="3">
        <f t="shared" si="7"/>
        <v>-113.75365326038445</v>
      </c>
      <c r="P31" s="3">
        <f t="shared" si="8"/>
        <v>-2.8117829387781086</v>
      </c>
    </row>
    <row r="32" spans="1:16" x14ac:dyDescent="0.25">
      <c r="A32" t="s">
        <v>36</v>
      </c>
      <c r="B32">
        <f>_xlfn.XLOOKUP(A32,grp.200!E:E,grp.200!F:F)</f>
        <v>84119</v>
      </c>
      <c r="C32">
        <f>_xlfn.XLOOKUP(A32,'6.45'!A:A,'6.45'!B:B)</f>
        <v>326973</v>
      </c>
      <c r="D32">
        <f t="shared" si="2"/>
        <v>411092</v>
      </c>
      <c r="E32">
        <f t="shared" si="3"/>
        <v>426302.40399999998</v>
      </c>
      <c r="F32">
        <f>E32*1000/_xlfn.XLOOKUP(A32,FOLK1A!A:A,FOLK1A!B:B)</f>
        <v>8173.4456352934412</v>
      </c>
      <c r="G32" s="3">
        <f t="shared" si="4"/>
        <v>95.31248683943457</v>
      </c>
      <c r="H32">
        <f>_xlfn.XLOOKUP(A32,grp.200!E:E,grp.200!G:G)</f>
        <v>85688</v>
      </c>
      <c r="I32">
        <f>_xlfn.XLOOKUP(A32,'6.45'!A:A,'6.45'!C:C)</f>
        <v>346783</v>
      </c>
      <c r="J32">
        <f t="shared" si="5"/>
        <v>432471</v>
      </c>
      <c r="K32">
        <f>J32*1000/_xlfn.XLOOKUP(A32,FOLK1A!A:A,FOLK1A!C:C)</f>
        <v>8078.1343395098629</v>
      </c>
      <c r="L32" s="3">
        <f t="shared" si="6"/>
        <v>92.878845516371342</v>
      </c>
      <c r="M32">
        <f t="shared" si="0"/>
        <v>6168.5960000000196</v>
      </c>
      <c r="N32" s="3">
        <f t="shared" si="1"/>
        <v>1.4470000502272606</v>
      </c>
      <c r="O32" s="3">
        <f t="shared" si="7"/>
        <v>-95.311295783578316</v>
      </c>
      <c r="P32" s="3">
        <f t="shared" si="8"/>
        <v>-2.4336413230632274</v>
      </c>
    </row>
    <row r="33" spans="1:16" x14ac:dyDescent="0.25">
      <c r="A33" t="s">
        <v>37</v>
      </c>
      <c r="B33">
        <f>_xlfn.XLOOKUP(A33,grp.200!E:E,grp.200!F:F)</f>
        <v>100180</v>
      </c>
      <c r="C33">
        <f>_xlfn.XLOOKUP(A33,'6.45'!A:A,'6.45'!B:B)</f>
        <v>423618</v>
      </c>
      <c r="D33">
        <f t="shared" si="2"/>
        <v>523798</v>
      </c>
      <c r="E33">
        <f t="shared" si="3"/>
        <v>543178.52599999995</v>
      </c>
      <c r="F33">
        <f>E33*1000/_xlfn.XLOOKUP(A33,FOLK1A!A:A,FOLK1A!B:B)</f>
        <v>8642.733674898167</v>
      </c>
      <c r="G33" s="3">
        <f t="shared" si="4"/>
        <v>100.78496590084617</v>
      </c>
      <c r="H33">
        <f>_xlfn.XLOOKUP(A33,grp.200!E:E,grp.200!G:G)</f>
        <v>115718</v>
      </c>
      <c r="I33">
        <f>_xlfn.XLOOKUP(A33,'6.45'!A:A,'6.45'!C:C)</f>
        <v>455908</v>
      </c>
      <c r="J33">
        <f t="shared" si="5"/>
        <v>571626</v>
      </c>
      <c r="K33">
        <f>J33*1000/_xlfn.XLOOKUP(A33,FOLK1A!A:A,FOLK1A!C:C)</f>
        <v>9025.4361727322957</v>
      </c>
      <c r="L33" s="3">
        <f t="shared" si="6"/>
        <v>103.77050650236332</v>
      </c>
      <c r="M33">
        <f t="shared" si="0"/>
        <v>28447.474000000046</v>
      </c>
      <c r="N33" s="3">
        <f t="shared" si="1"/>
        <v>5.2372236085047383</v>
      </c>
      <c r="O33" s="3">
        <f t="shared" si="7"/>
        <v>382.70249783412874</v>
      </c>
      <c r="P33" s="3">
        <f t="shared" si="8"/>
        <v>2.985540601517144</v>
      </c>
    </row>
    <row r="34" spans="1:16" x14ac:dyDescent="0.25">
      <c r="A34" t="s">
        <v>38</v>
      </c>
      <c r="B34">
        <f>_xlfn.XLOOKUP(A34,grp.200!E:E,grp.200!F:F)</f>
        <v>74135</v>
      </c>
      <c r="C34">
        <f>_xlfn.XLOOKUP(A34,'6.45'!A:A,'6.45'!B:B)</f>
        <v>204072</v>
      </c>
      <c r="D34">
        <f t="shared" si="2"/>
        <v>278207</v>
      </c>
      <c r="E34">
        <f t="shared" si="3"/>
        <v>288500.65899999999</v>
      </c>
      <c r="F34">
        <f>E34*1000/_xlfn.XLOOKUP(A34,FOLK1A!A:A,FOLK1A!B:B)</f>
        <v>9830.6695403278027</v>
      </c>
      <c r="G34" s="3">
        <f t="shared" si="4"/>
        <v>114.63776759453353</v>
      </c>
      <c r="H34">
        <f>_xlfn.XLOOKUP(A34,grp.200!E:E,grp.200!G:G)</f>
        <v>78616</v>
      </c>
      <c r="I34">
        <f>_xlfn.XLOOKUP(A34,'6.45'!A:A,'6.45'!C:C)</f>
        <v>216958</v>
      </c>
      <c r="J34">
        <f t="shared" si="5"/>
        <v>295574</v>
      </c>
      <c r="K34">
        <f>J34*1000/_xlfn.XLOOKUP(A34,FOLK1A!A:A,FOLK1A!C:C)</f>
        <v>9987.632628235453</v>
      </c>
      <c r="L34" s="3">
        <f t="shared" si="6"/>
        <v>114.83341932246631</v>
      </c>
      <c r="M34">
        <f t="shared" ref="M34:M65" si="9">J34-E34</f>
        <v>7073.3410000000149</v>
      </c>
      <c r="N34" s="3">
        <f t="shared" ref="N34:N65" si="10">M34/E34*100</f>
        <v>2.4517590443354984</v>
      </c>
      <c r="O34" s="3">
        <f t="shared" si="7"/>
        <v>156.96308790765033</v>
      </c>
      <c r="P34" s="3">
        <f t="shared" si="8"/>
        <v>0.19565172793278407</v>
      </c>
    </row>
    <row r="35" spans="1:16" x14ac:dyDescent="0.25">
      <c r="A35" t="s">
        <v>39</v>
      </c>
      <c r="B35">
        <f>_xlfn.XLOOKUP(A35,grp.200!E:E,grp.200!F:F)</f>
        <v>72929</v>
      </c>
      <c r="C35">
        <f>_xlfn.XLOOKUP(A35,'6.45'!A:A,'6.45'!B:B)</f>
        <v>471741</v>
      </c>
      <c r="D35">
        <f t="shared" si="2"/>
        <v>544670</v>
      </c>
      <c r="E35">
        <f t="shared" si="3"/>
        <v>564822.78999999992</v>
      </c>
      <c r="F35">
        <f>E35*1000/_xlfn.XLOOKUP(A35,FOLK1A!A:A,FOLK1A!B:B)</f>
        <v>6211.5537055569594</v>
      </c>
      <c r="G35" s="3">
        <f t="shared" si="4"/>
        <v>72.434400035265355</v>
      </c>
      <c r="H35">
        <f>_xlfn.XLOOKUP(A35,grp.200!E:E,grp.200!G:G)</f>
        <v>79805</v>
      </c>
      <c r="I35">
        <f>_xlfn.XLOOKUP(A35,'6.45'!A:A,'6.45'!C:C)</f>
        <v>505731</v>
      </c>
      <c r="J35">
        <f t="shared" si="5"/>
        <v>585536</v>
      </c>
      <c r="K35">
        <f>J35*1000/_xlfn.XLOOKUP(A35,FOLK1A!A:A,FOLK1A!C:C)</f>
        <v>6390.7097562839026</v>
      </c>
      <c r="L35" s="3">
        <f t="shared" si="6"/>
        <v>73.477577773220574</v>
      </c>
      <c r="M35">
        <f t="shared" si="9"/>
        <v>20713.210000000079</v>
      </c>
      <c r="N35" s="3">
        <f t="shared" si="10"/>
        <v>3.667205071523421</v>
      </c>
      <c r="O35" s="3">
        <f t="shared" si="7"/>
        <v>179.15605072694325</v>
      </c>
      <c r="P35" s="3">
        <f t="shared" si="8"/>
        <v>1.0431777379552187</v>
      </c>
    </row>
    <row r="36" spans="1:16" x14ac:dyDescent="0.25">
      <c r="A36" t="s">
        <v>40</v>
      </c>
      <c r="B36">
        <f>_xlfn.XLOOKUP(A36,grp.200!E:E,grp.200!F:F)</f>
        <v>44539</v>
      </c>
      <c r="C36">
        <f>_xlfn.XLOOKUP(A36,'6.45'!A:A,'6.45'!B:B)</f>
        <v>198243</v>
      </c>
      <c r="D36">
        <f t="shared" si="2"/>
        <v>242782</v>
      </c>
      <c r="E36">
        <f t="shared" si="3"/>
        <v>251764.93399999998</v>
      </c>
      <c r="F36">
        <f>E36*1000/_xlfn.XLOOKUP(A36,FOLK1A!A:A,FOLK1A!B:B)</f>
        <v>10243.091012653076</v>
      </c>
      <c r="G36" s="3">
        <f t="shared" si="4"/>
        <v>119.44711213627299</v>
      </c>
      <c r="H36">
        <f>_xlfn.XLOOKUP(A36,grp.200!E:E,grp.200!G:G)</f>
        <v>48671</v>
      </c>
      <c r="I36">
        <f>_xlfn.XLOOKUP(A36,'6.45'!A:A,'6.45'!C:C)</f>
        <v>206726</v>
      </c>
      <c r="J36">
        <f t="shared" si="5"/>
        <v>255397</v>
      </c>
      <c r="K36">
        <f>J36*1000/_xlfn.XLOOKUP(A36,FOLK1A!A:A,FOLK1A!C:C)</f>
        <v>10326.580947759987</v>
      </c>
      <c r="L36" s="3">
        <f t="shared" si="6"/>
        <v>118.73049843554566</v>
      </c>
      <c r="M36">
        <f t="shared" si="9"/>
        <v>3632.0660000000207</v>
      </c>
      <c r="N36" s="3">
        <f t="shared" si="10"/>
        <v>1.4426417302419172</v>
      </c>
      <c r="O36" s="3">
        <f t="shared" si="7"/>
        <v>83.489935106910707</v>
      </c>
      <c r="P36" s="3">
        <f t="shared" si="8"/>
        <v>-0.71661370072733632</v>
      </c>
    </row>
    <row r="37" spans="1:16" x14ac:dyDescent="0.25">
      <c r="A37" t="s">
        <v>41</v>
      </c>
      <c r="B37">
        <f>_xlfn.XLOOKUP(A37,grp.200!E:E,grp.200!F:F)</f>
        <v>94617</v>
      </c>
      <c r="C37">
        <f>_xlfn.XLOOKUP(A37,'6.45'!A:A,'6.45'!B:B)</f>
        <v>257588</v>
      </c>
      <c r="D37">
        <f t="shared" si="2"/>
        <v>352205</v>
      </c>
      <c r="E37">
        <f t="shared" si="3"/>
        <v>365236.58499999996</v>
      </c>
      <c r="F37">
        <f>E37*1000/_xlfn.XLOOKUP(A37,FOLK1A!A:A,FOLK1A!B:B)</f>
        <v>9674.3725001986586</v>
      </c>
      <c r="G37" s="3">
        <f t="shared" si="4"/>
        <v>112.81515076375345</v>
      </c>
      <c r="H37">
        <f>_xlfn.XLOOKUP(A37,grp.200!E:E,grp.200!G:G)</f>
        <v>94733</v>
      </c>
      <c r="I37">
        <f>_xlfn.XLOOKUP(A37,'6.45'!A:A,'6.45'!C:C)</f>
        <v>281727</v>
      </c>
      <c r="J37">
        <f t="shared" si="5"/>
        <v>376460</v>
      </c>
      <c r="K37">
        <f>J37*1000/_xlfn.XLOOKUP(A37,FOLK1A!A:A,FOLK1A!C:C)</f>
        <v>9953.9925965097827</v>
      </c>
      <c r="L37" s="3">
        <f t="shared" si="6"/>
        <v>114.446640992409</v>
      </c>
      <c r="M37">
        <f t="shared" si="9"/>
        <v>11223.415000000037</v>
      </c>
      <c r="N37" s="3">
        <f t="shared" si="10"/>
        <v>3.0729164221048775</v>
      </c>
      <c r="O37" s="3">
        <f t="shared" si="7"/>
        <v>279.62009631112414</v>
      </c>
      <c r="P37" s="3">
        <f t="shared" si="8"/>
        <v>1.6314902286555508</v>
      </c>
    </row>
    <row r="38" spans="1:16" x14ac:dyDescent="0.25">
      <c r="A38" t="s">
        <v>42</v>
      </c>
      <c r="B38">
        <f>_xlfn.XLOOKUP(A38,grp.200!E:E,grp.200!F:F)</f>
        <v>149703</v>
      </c>
      <c r="C38">
        <f>_xlfn.XLOOKUP(A38,'6.45'!A:A,'6.45'!B:B)</f>
        <v>419800</v>
      </c>
      <c r="D38">
        <f t="shared" si="2"/>
        <v>569503</v>
      </c>
      <c r="E38">
        <f t="shared" si="3"/>
        <v>590574.61099999992</v>
      </c>
      <c r="F38">
        <f>E38*1000/_xlfn.XLOOKUP(A38,FOLK1A!A:A,FOLK1A!B:B)</f>
        <v>9882.6053146806316</v>
      </c>
      <c r="G38" s="3">
        <f t="shared" si="4"/>
        <v>115.24340296918199</v>
      </c>
      <c r="H38">
        <f>_xlfn.XLOOKUP(A38,grp.200!E:E,grp.200!G:G)</f>
        <v>153422</v>
      </c>
      <c r="I38">
        <f>_xlfn.XLOOKUP(A38,'6.45'!A:A,'6.45'!C:C)</f>
        <v>442022</v>
      </c>
      <c r="J38">
        <f t="shared" si="5"/>
        <v>595444</v>
      </c>
      <c r="K38">
        <f>J38*1000/_xlfn.XLOOKUP(A38,FOLK1A!A:A,FOLK1A!C:C)</f>
        <v>10032.754844144903</v>
      </c>
      <c r="L38" s="3">
        <f t="shared" si="6"/>
        <v>115.35221477011228</v>
      </c>
      <c r="M38">
        <f t="shared" si="9"/>
        <v>4869.3890000000829</v>
      </c>
      <c r="N38" s="3">
        <f t="shared" si="10"/>
        <v>0.82451715825624683</v>
      </c>
      <c r="O38" s="3">
        <f t="shared" si="7"/>
        <v>150.14952946427184</v>
      </c>
      <c r="P38" s="3">
        <f t="shared" si="8"/>
        <v>0.10881180093029741</v>
      </c>
    </row>
    <row r="39" spans="1:16" x14ac:dyDescent="0.25">
      <c r="A39" t="s">
        <v>43</v>
      </c>
      <c r="B39">
        <f>_xlfn.XLOOKUP(A39,grp.200!E:E,grp.200!F:F)</f>
        <v>177288</v>
      </c>
      <c r="C39">
        <f>_xlfn.XLOOKUP(A39,'6.45'!A:A,'6.45'!B:B)</f>
        <v>418680</v>
      </c>
      <c r="D39">
        <f t="shared" si="2"/>
        <v>595968</v>
      </c>
      <c r="E39">
        <f t="shared" si="3"/>
        <v>618018.81599999999</v>
      </c>
      <c r="F39">
        <f>E39*1000/_xlfn.XLOOKUP(A39,FOLK1A!A:A,FOLK1A!B:B)</f>
        <v>8337.0720770548633</v>
      </c>
      <c r="G39" s="3">
        <f t="shared" si="4"/>
        <v>97.220573559877906</v>
      </c>
      <c r="H39">
        <f>_xlfn.XLOOKUP(A39,grp.200!E:E,grp.200!G:G)</f>
        <v>176084</v>
      </c>
      <c r="I39">
        <f>_xlfn.XLOOKUP(A39,'6.45'!A:A,'6.45'!C:C)</f>
        <v>446743</v>
      </c>
      <c r="J39">
        <f t="shared" si="5"/>
        <v>622827</v>
      </c>
      <c r="K39">
        <f>J39*1000/_xlfn.XLOOKUP(A39,FOLK1A!A:A,FOLK1A!C:C)</f>
        <v>8361.2162706403542</v>
      </c>
      <c r="L39" s="3">
        <f t="shared" si="6"/>
        <v>96.133597399036901</v>
      </c>
      <c r="M39">
        <f t="shared" si="9"/>
        <v>4808.1840000000084</v>
      </c>
      <c r="N39" s="3">
        <f t="shared" si="10"/>
        <v>0.77799961352633129</v>
      </c>
      <c r="O39" s="3">
        <f t="shared" si="7"/>
        <v>24.144193585490939</v>
      </c>
      <c r="P39" s="3">
        <f t="shared" si="8"/>
        <v>-1.0869761608410045</v>
      </c>
    </row>
    <row r="40" spans="1:16" x14ac:dyDescent="0.25">
      <c r="A40" t="s">
        <v>44</v>
      </c>
      <c r="B40">
        <f>_xlfn.XLOOKUP(A40,grp.200!E:E,grp.200!F:F)</f>
        <v>101369</v>
      </c>
      <c r="C40">
        <f>_xlfn.XLOOKUP(A40,'6.45'!A:A,'6.45'!B:B)</f>
        <v>279077</v>
      </c>
      <c r="D40">
        <f t="shared" si="2"/>
        <v>380446</v>
      </c>
      <c r="E40">
        <f t="shared" si="3"/>
        <v>394522.50199999998</v>
      </c>
      <c r="F40">
        <f>E40*1000/_xlfn.XLOOKUP(A40,FOLK1A!A:A,FOLK1A!B:B)</f>
        <v>8166.6460079902299</v>
      </c>
      <c r="G40" s="3">
        <f t="shared" si="4"/>
        <v>95.233194773790686</v>
      </c>
      <c r="H40">
        <f>_xlfn.XLOOKUP(A40,grp.200!E:E,grp.200!G:G)</f>
        <v>108997</v>
      </c>
      <c r="I40">
        <f>_xlfn.XLOOKUP(A40,'6.45'!A:A,'6.45'!C:C)</f>
        <v>300132</v>
      </c>
      <c r="J40">
        <f t="shared" si="5"/>
        <v>409129</v>
      </c>
      <c r="K40">
        <f>J40*1000/_xlfn.XLOOKUP(A40,FOLK1A!A:A,FOLK1A!C:C)</f>
        <v>8505.2699415836851</v>
      </c>
      <c r="L40" s="3">
        <f t="shared" si="6"/>
        <v>97.789863324718894</v>
      </c>
      <c r="M40">
        <f t="shared" si="9"/>
        <v>14606.498000000021</v>
      </c>
      <c r="N40" s="3">
        <f t="shared" si="10"/>
        <v>3.7023231693892136</v>
      </c>
      <c r="O40" s="3">
        <f t="shared" si="7"/>
        <v>338.62393359345515</v>
      </c>
      <c r="P40" s="3">
        <f t="shared" si="8"/>
        <v>2.5566685509282081</v>
      </c>
    </row>
    <row r="41" spans="1:16" x14ac:dyDescent="0.25">
      <c r="A41" t="s">
        <v>45</v>
      </c>
      <c r="B41">
        <f>_xlfn.XLOOKUP(A41,grp.200!E:E,grp.200!F:F)</f>
        <v>84014</v>
      </c>
      <c r="C41">
        <f>_xlfn.XLOOKUP(A41,'6.45'!A:A,'6.45'!B:B)</f>
        <v>315938</v>
      </c>
      <c r="D41">
        <f t="shared" si="2"/>
        <v>399952</v>
      </c>
      <c r="E41">
        <f t="shared" si="3"/>
        <v>414750.22399999999</v>
      </c>
      <c r="F41">
        <f>E41*1000/_xlfn.XLOOKUP(A41,FOLK1A!A:A,FOLK1A!B:B)</f>
        <v>10465.033911990311</v>
      </c>
      <c r="G41" s="3">
        <f t="shared" si="4"/>
        <v>122.03524089079021</v>
      </c>
      <c r="H41">
        <f>_xlfn.XLOOKUP(A41,grp.200!E:E,grp.200!G:G)</f>
        <v>83760</v>
      </c>
      <c r="I41">
        <f>_xlfn.XLOOKUP(A41,'6.45'!A:A,'6.45'!C:C)</f>
        <v>321045</v>
      </c>
      <c r="J41">
        <f t="shared" si="5"/>
        <v>404805</v>
      </c>
      <c r="K41">
        <f>J41*1000/_xlfn.XLOOKUP(A41,FOLK1A!A:A,FOLK1A!C:C)</f>
        <v>10347.247073258013</v>
      </c>
      <c r="L41" s="3">
        <f t="shared" si="6"/>
        <v>118.96810848223245</v>
      </c>
      <c r="M41">
        <f t="shared" si="9"/>
        <v>-9945.2239999999874</v>
      </c>
      <c r="N41" s="3">
        <f t="shared" si="10"/>
        <v>-2.3978827314629703</v>
      </c>
      <c r="O41" s="3">
        <f t="shared" si="7"/>
        <v>-117.78683873229784</v>
      </c>
      <c r="P41" s="3">
        <f t="shared" si="8"/>
        <v>-3.0671324085577538</v>
      </c>
    </row>
    <row r="42" spans="1:16" x14ac:dyDescent="0.25">
      <c r="A42" t="s">
        <v>46</v>
      </c>
      <c r="B42">
        <f>_xlfn.XLOOKUP(A42,grp.200!E:E,grp.200!F:F)</f>
        <v>170233</v>
      </c>
      <c r="C42">
        <f>_xlfn.XLOOKUP(A42,'6.45'!A:A,'6.45'!B:B)</f>
        <v>474659</v>
      </c>
      <c r="D42">
        <f t="shared" si="2"/>
        <v>644892</v>
      </c>
      <c r="E42">
        <f t="shared" si="3"/>
        <v>668753.00399999996</v>
      </c>
      <c r="F42">
        <f>E42*1000/_xlfn.XLOOKUP(A42,FOLK1A!A:A,FOLK1A!B:B)</f>
        <v>7891.1702361145526</v>
      </c>
      <c r="G42" s="3">
        <f t="shared" si="4"/>
        <v>92.020806504135194</v>
      </c>
      <c r="H42">
        <f>_xlfn.XLOOKUP(A42,grp.200!E:E,grp.200!G:G)</f>
        <v>160855</v>
      </c>
      <c r="I42">
        <f>_xlfn.XLOOKUP(A42,'6.45'!A:A,'6.45'!C:C)</f>
        <v>508072</v>
      </c>
      <c r="J42">
        <f t="shared" si="5"/>
        <v>668927</v>
      </c>
      <c r="K42">
        <f>J42*1000/_xlfn.XLOOKUP(A42,FOLK1A!A:A,FOLK1A!C:C)</f>
        <v>7879.4628658931624</v>
      </c>
      <c r="L42" s="3">
        <f t="shared" si="6"/>
        <v>90.594608051254497</v>
      </c>
      <c r="M42">
        <f t="shared" si="9"/>
        <v>173.99600000004284</v>
      </c>
      <c r="N42" s="3">
        <f t="shared" si="10"/>
        <v>2.601797658617214E-2</v>
      </c>
      <c r="O42" s="3">
        <f t="shared" si="7"/>
        <v>-11.707370221390192</v>
      </c>
      <c r="P42" s="3">
        <f t="shared" si="8"/>
        <v>-1.4261984528806977</v>
      </c>
    </row>
    <row r="43" spans="1:16" x14ac:dyDescent="0.25">
      <c r="A43" t="s">
        <v>47</v>
      </c>
      <c r="B43">
        <f>_xlfn.XLOOKUP(A43,grp.200!E:E,grp.200!F:F)</f>
        <v>86422</v>
      </c>
      <c r="C43">
        <f>_xlfn.XLOOKUP(A43,'6.45'!A:A,'6.45'!B:B)</f>
        <v>260501</v>
      </c>
      <c r="D43">
        <f t="shared" si="2"/>
        <v>346923</v>
      </c>
      <c r="E43">
        <f t="shared" si="3"/>
        <v>359759.15099999995</v>
      </c>
      <c r="F43">
        <f>E43*1000/_xlfn.XLOOKUP(A43,FOLK1A!A:A,FOLK1A!B:B)</f>
        <v>11033.864468639777</v>
      </c>
      <c r="G43" s="3">
        <f t="shared" si="4"/>
        <v>128.66850883722515</v>
      </c>
      <c r="H43">
        <f>_xlfn.XLOOKUP(A43,grp.200!E:E,grp.200!G:G)</f>
        <v>93226</v>
      </c>
      <c r="I43">
        <f>_xlfn.XLOOKUP(A43,'6.45'!A:A,'6.45'!C:C)</f>
        <v>294066</v>
      </c>
      <c r="J43">
        <f t="shared" si="5"/>
        <v>387292</v>
      </c>
      <c r="K43">
        <f>J43*1000/_xlfn.XLOOKUP(A43,FOLK1A!A:A,FOLK1A!C:C)</f>
        <v>12018.370830100854</v>
      </c>
      <c r="L43" s="3">
        <f t="shared" si="6"/>
        <v>138.18195647327263</v>
      </c>
      <c r="M43">
        <f t="shared" si="9"/>
        <v>27532.849000000046</v>
      </c>
      <c r="N43" s="3">
        <f t="shared" si="10"/>
        <v>7.6531337489174938</v>
      </c>
      <c r="O43" s="3">
        <f t="shared" si="7"/>
        <v>984.50636146107718</v>
      </c>
      <c r="P43" s="3">
        <f t="shared" si="8"/>
        <v>9.5134476360474878</v>
      </c>
    </row>
    <row r="44" spans="1:16" x14ac:dyDescent="0.25">
      <c r="A44" t="s">
        <v>48</v>
      </c>
      <c r="B44">
        <f>_xlfn.XLOOKUP(A44,grp.200!E:E,grp.200!F:F)</f>
        <v>97623</v>
      </c>
      <c r="C44">
        <f>_xlfn.XLOOKUP(A44,'6.45'!A:A,'6.45'!B:B)</f>
        <v>252553</v>
      </c>
      <c r="D44">
        <f t="shared" si="2"/>
        <v>350176</v>
      </c>
      <c r="E44">
        <f t="shared" si="3"/>
        <v>363132.51199999999</v>
      </c>
      <c r="F44">
        <f>E44*1000/_xlfn.XLOOKUP(A44,FOLK1A!A:A,FOLK1A!B:B)</f>
        <v>9988.2416107382542</v>
      </c>
      <c r="G44" s="3">
        <f t="shared" si="4"/>
        <v>116.47525285563411</v>
      </c>
      <c r="H44">
        <f>_xlfn.XLOOKUP(A44,grp.200!E:E,grp.200!G:G)</f>
        <v>107237</v>
      </c>
      <c r="I44">
        <f>_xlfn.XLOOKUP(A44,'6.45'!A:A,'6.45'!C:C)</f>
        <v>267292</v>
      </c>
      <c r="J44">
        <f t="shared" si="5"/>
        <v>374529</v>
      </c>
      <c r="K44">
        <f>J44*1000/_xlfn.XLOOKUP(A44,FOLK1A!A:A,FOLK1A!C:C)</f>
        <v>10321.584082015102</v>
      </c>
      <c r="L44" s="3">
        <f t="shared" si="6"/>
        <v>118.67304666486697</v>
      </c>
      <c r="M44">
        <f t="shared" si="9"/>
        <v>11396.488000000012</v>
      </c>
      <c r="N44" s="3">
        <f t="shared" si="10"/>
        <v>3.1383827179869845</v>
      </c>
      <c r="O44" s="3">
        <f t="shared" si="7"/>
        <v>333.3424712768483</v>
      </c>
      <c r="P44" s="3">
        <f t="shared" si="8"/>
        <v>2.1977938092328628</v>
      </c>
    </row>
    <row r="45" spans="1:16" x14ac:dyDescent="0.25">
      <c r="A45" t="s">
        <v>49</v>
      </c>
      <c r="B45">
        <f>_xlfn.XLOOKUP(A45,grp.200!E:E,grp.200!F:F)</f>
        <v>82151</v>
      </c>
      <c r="C45">
        <f>_xlfn.XLOOKUP(A45,'6.45'!A:A,'6.45'!B:B)</f>
        <v>481220</v>
      </c>
      <c r="D45">
        <f t="shared" si="2"/>
        <v>563371</v>
      </c>
      <c r="E45">
        <f t="shared" si="3"/>
        <v>584215.72699999996</v>
      </c>
      <c r="F45">
        <f>E45*1000/_xlfn.XLOOKUP(A45,FOLK1A!A:A,FOLK1A!B:B)</f>
        <v>7309.7322047470689</v>
      </c>
      <c r="G45" s="3">
        <f t="shared" si="4"/>
        <v>85.240519806764809</v>
      </c>
      <c r="H45">
        <f>_xlfn.XLOOKUP(A45,grp.200!E:E,grp.200!G:G)</f>
        <v>77850</v>
      </c>
      <c r="I45">
        <f>_xlfn.XLOOKUP(A45,'6.45'!A:A,'6.45'!C:C)</f>
        <v>504314</v>
      </c>
      <c r="J45">
        <f t="shared" si="5"/>
        <v>582164</v>
      </c>
      <c r="K45">
        <f>J45*1000/_xlfn.XLOOKUP(A45,FOLK1A!A:A,FOLK1A!C:C)</f>
        <v>7233.5582311352991</v>
      </c>
      <c r="L45" s="3">
        <f t="shared" si="6"/>
        <v>83.168279858546597</v>
      </c>
      <c r="M45">
        <f t="shared" si="9"/>
        <v>-2051.7269999999553</v>
      </c>
      <c r="N45" s="3">
        <f t="shared" si="10"/>
        <v>-0.35119338716466214</v>
      </c>
      <c r="O45" s="3">
        <f t="shared" si="7"/>
        <v>-76.173973611769725</v>
      </c>
      <c r="P45" s="3">
        <f t="shared" si="8"/>
        <v>-2.0722399482182112</v>
      </c>
    </row>
    <row r="46" spans="1:16" x14ac:dyDescent="0.25">
      <c r="A46" t="s">
        <v>50</v>
      </c>
      <c r="B46">
        <f>_xlfn.XLOOKUP(A46,grp.200!E:E,grp.200!F:F)</f>
        <v>56547</v>
      </c>
      <c r="C46">
        <f>_xlfn.XLOOKUP(A46,'6.45'!A:A,'6.45'!B:B)</f>
        <v>232215</v>
      </c>
      <c r="D46">
        <f t="shared" si="2"/>
        <v>288762</v>
      </c>
      <c r="E46">
        <f t="shared" si="3"/>
        <v>299446.19399999996</v>
      </c>
      <c r="F46">
        <f>E46*1000/_xlfn.XLOOKUP(A46,FOLK1A!A:A,FOLK1A!B:B)</f>
        <v>9824.9948815539065</v>
      </c>
      <c r="G46" s="3">
        <f t="shared" si="4"/>
        <v>114.57159405355226</v>
      </c>
      <c r="H46">
        <f>_xlfn.XLOOKUP(A46,grp.200!E:E,grp.200!G:G)</f>
        <v>61728</v>
      </c>
      <c r="I46">
        <f>_xlfn.XLOOKUP(A46,'6.45'!A:A,'6.45'!C:C)</f>
        <v>258845</v>
      </c>
      <c r="J46">
        <f t="shared" si="5"/>
        <v>320573</v>
      </c>
      <c r="K46">
        <f>J46*1000/_xlfn.XLOOKUP(A46,FOLK1A!A:A,FOLK1A!C:C)</f>
        <v>10462.223817760518</v>
      </c>
      <c r="L46" s="3">
        <f t="shared" si="6"/>
        <v>120.29006066101627</v>
      </c>
      <c r="M46">
        <f t="shared" si="9"/>
        <v>21126.806000000041</v>
      </c>
      <c r="N46" s="3">
        <f t="shared" si="10"/>
        <v>7.0552928784261129</v>
      </c>
      <c r="O46" s="3">
        <f t="shared" si="7"/>
        <v>637.22893620661125</v>
      </c>
      <c r="P46" s="3">
        <f t="shared" si="8"/>
        <v>5.7184666074640091</v>
      </c>
    </row>
    <row r="47" spans="1:16" x14ac:dyDescent="0.25">
      <c r="A47" t="s">
        <v>51</v>
      </c>
      <c r="B47">
        <f>_xlfn.XLOOKUP(A47,grp.200!E:E,grp.200!F:F)</f>
        <v>41258</v>
      </c>
      <c r="C47">
        <f>_xlfn.XLOOKUP(A47,'6.45'!A:A,'6.45'!B:B)</f>
        <v>178132</v>
      </c>
      <c r="D47">
        <f t="shared" si="2"/>
        <v>219390</v>
      </c>
      <c r="E47">
        <f t="shared" si="3"/>
        <v>227507.43</v>
      </c>
      <c r="F47">
        <f>E47*1000/_xlfn.XLOOKUP(A47,FOLK1A!A:A,FOLK1A!B:B)</f>
        <v>9620.1712545985029</v>
      </c>
      <c r="G47" s="3">
        <f t="shared" si="4"/>
        <v>112.18309719192344</v>
      </c>
      <c r="H47">
        <f>_xlfn.XLOOKUP(A47,grp.200!E:E,grp.200!G:G)</f>
        <v>45834</v>
      </c>
      <c r="I47">
        <f>_xlfn.XLOOKUP(A47,'6.45'!A:A,'6.45'!C:C)</f>
        <v>188530</v>
      </c>
      <c r="J47">
        <f t="shared" si="5"/>
        <v>234364</v>
      </c>
      <c r="K47">
        <f>J47*1000/_xlfn.XLOOKUP(A47,FOLK1A!A:A,FOLK1A!C:C)</f>
        <v>9925.6310350669155</v>
      </c>
      <c r="L47" s="3">
        <f t="shared" si="6"/>
        <v>114.12055219849387</v>
      </c>
      <c r="M47">
        <f t="shared" si="9"/>
        <v>6856.570000000007</v>
      </c>
      <c r="N47" s="3">
        <f t="shared" si="10"/>
        <v>3.0137784950583844</v>
      </c>
      <c r="O47" s="3">
        <f t="shared" si="7"/>
        <v>305.45978046841265</v>
      </c>
      <c r="P47" s="3">
        <f t="shared" si="8"/>
        <v>1.9374550065704312</v>
      </c>
    </row>
    <row r="48" spans="1:16" x14ac:dyDescent="0.25">
      <c r="A48" t="s">
        <v>52</v>
      </c>
      <c r="B48">
        <f>_xlfn.XLOOKUP(A48,grp.200!E:E,grp.200!F:F)</f>
        <v>27041</v>
      </c>
      <c r="C48">
        <f>_xlfn.XLOOKUP(A48,'6.45'!A:A,'6.45'!B:B)</f>
        <v>299873</v>
      </c>
      <c r="D48">
        <f t="shared" si="2"/>
        <v>326914</v>
      </c>
      <c r="E48">
        <f t="shared" si="3"/>
        <v>339009.81799999997</v>
      </c>
      <c r="F48">
        <f>E48*1000/_xlfn.XLOOKUP(A48,FOLK1A!A:A,FOLK1A!B:B)</f>
        <v>7409.8887018862979</v>
      </c>
      <c r="G48" s="3">
        <f t="shared" si="4"/>
        <v>86.40846845919674</v>
      </c>
      <c r="H48">
        <f>_xlfn.XLOOKUP(A48,grp.200!E:E,grp.200!G:G)</f>
        <v>31762</v>
      </c>
      <c r="I48">
        <f>_xlfn.XLOOKUP(A48,'6.45'!A:A,'6.45'!C:C)</f>
        <v>335803</v>
      </c>
      <c r="J48">
        <f t="shared" si="5"/>
        <v>367565</v>
      </c>
      <c r="K48">
        <f>J48*1000/_xlfn.XLOOKUP(A48,FOLK1A!A:A,FOLK1A!C:C)</f>
        <v>8157.7779257385091</v>
      </c>
      <c r="L48" s="3">
        <f t="shared" si="6"/>
        <v>93.794552538662472</v>
      </c>
      <c r="M48">
        <f t="shared" si="9"/>
        <v>28555.18200000003</v>
      </c>
      <c r="N48" s="3">
        <f t="shared" si="10"/>
        <v>8.4231135748404871</v>
      </c>
      <c r="O48" s="3">
        <f t="shared" si="7"/>
        <v>747.88922385221122</v>
      </c>
      <c r="P48" s="3">
        <f t="shared" si="8"/>
        <v>7.3860840794657321</v>
      </c>
    </row>
    <row r="49" spans="1:16" x14ac:dyDescent="0.25">
      <c r="A49" t="s">
        <v>53</v>
      </c>
      <c r="B49">
        <f>_xlfn.XLOOKUP(A49,grp.200!E:E,grp.200!F:F)</f>
        <v>66371</v>
      </c>
      <c r="C49">
        <f>_xlfn.XLOOKUP(A49,'6.45'!A:A,'6.45'!B:B)</f>
        <v>261000</v>
      </c>
      <c r="D49">
        <f t="shared" si="2"/>
        <v>327371</v>
      </c>
      <c r="E49">
        <f t="shared" si="3"/>
        <v>339483.72699999996</v>
      </c>
      <c r="F49">
        <f>E49*1000/_xlfn.XLOOKUP(A49,FOLK1A!A:A,FOLK1A!B:B)</f>
        <v>8352.2050632288519</v>
      </c>
      <c r="G49" s="3">
        <f t="shared" si="4"/>
        <v>97.397042898503145</v>
      </c>
      <c r="H49">
        <f>_xlfn.XLOOKUP(A49,grp.200!E:E,grp.200!G:G)</f>
        <v>60032</v>
      </c>
      <c r="I49">
        <f>_xlfn.XLOOKUP(A49,'6.45'!A:A,'6.45'!C:C)</f>
        <v>272638</v>
      </c>
      <c r="J49">
        <f t="shared" si="5"/>
        <v>332670</v>
      </c>
      <c r="K49">
        <f>J49*1000/_xlfn.XLOOKUP(A49,FOLK1A!A:A,FOLK1A!C:C)</f>
        <v>8220.3662062319308</v>
      </c>
      <c r="L49" s="3">
        <f t="shared" si="6"/>
        <v>94.514165136171783</v>
      </c>
      <c r="M49">
        <f t="shared" si="9"/>
        <v>-6813.7269999999553</v>
      </c>
      <c r="N49" s="3">
        <f t="shared" si="10"/>
        <v>-2.0070850111763843</v>
      </c>
      <c r="O49" s="3">
        <f t="shared" si="7"/>
        <v>-131.83885699692109</v>
      </c>
      <c r="P49" s="3">
        <f t="shared" si="8"/>
        <v>-2.8828777623313613</v>
      </c>
    </row>
    <row r="50" spans="1:16" x14ac:dyDescent="0.25">
      <c r="A50" t="s">
        <v>54</v>
      </c>
      <c r="B50">
        <f>_xlfn.XLOOKUP(A50,grp.200!E:E,grp.200!F:F)</f>
        <v>87537</v>
      </c>
      <c r="C50">
        <f>_xlfn.XLOOKUP(A50,'6.45'!A:A,'6.45'!B:B)</f>
        <v>376021</v>
      </c>
      <c r="D50">
        <f t="shared" si="2"/>
        <v>463558</v>
      </c>
      <c r="E50">
        <f t="shared" si="3"/>
        <v>480709.64599999995</v>
      </c>
      <c r="F50">
        <f>E50*1000/_xlfn.XLOOKUP(A50,FOLK1A!A:A,FOLK1A!B:B)</f>
        <v>9192.9709892715746</v>
      </c>
      <c r="G50" s="3">
        <f t="shared" si="4"/>
        <v>107.20141364209286</v>
      </c>
      <c r="H50">
        <f>_xlfn.XLOOKUP(A50,grp.200!E:E,grp.200!G:G)</f>
        <v>90717</v>
      </c>
      <c r="I50">
        <f>_xlfn.XLOOKUP(A50,'6.45'!A:A,'6.45'!C:C)</f>
        <v>382495</v>
      </c>
      <c r="J50">
        <f t="shared" si="5"/>
        <v>473212</v>
      </c>
      <c r="K50">
        <f>J50*1000/_xlfn.XLOOKUP(A50,FOLK1A!A:A,FOLK1A!C:C)</f>
        <v>9050.7994797643642</v>
      </c>
      <c r="L50" s="3">
        <f t="shared" si="6"/>
        <v>104.06212268211587</v>
      </c>
      <c r="M50">
        <f t="shared" si="9"/>
        <v>-7497.6459999999497</v>
      </c>
      <c r="N50" s="3">
        <f t="shared" si="10"/>
        <v>-1.5597036719333794</v>
      </c>
      <c r="O50" s="3">
        <f t="shared" si="7"/>
        <v>-142.17150950721043</v>
      </c>
      <c r="P50" s="3">
        <f t="shared" si="8"/>
        <v>-3.1392909599769894</v>
      </c>
    </row>
    <row r="51" spans="1:16" x14ac:dyDescent="0.25">
      <c r="A51" t="s">
        <v>55</v>
      </c>
      <c r="B51">
        <f>_xlfn.XLOOKUP(A51,grp.200!E:E,grp.200!F:F)</f>
        <v>57951</v>
      </c>
      <c r="C51">
        <f>_xlfn.XLOOKUP(A51,'6.45'!A:A,'6.45'!B:B)</f>
        <v>159754</v>
      </c>
      <c r="D51">
        <f t="shared" si="2"/>
        <v>217705</v>
      </c>
      <c r="E51">
        <f t="shared" si="3"/>
        <v>225760.08499999999</v>
      </c>
      <c r="F51">
        <f>E51*1000/_xlfn.XLOOKUP(A51,FOLK1A!A:A,FOLK1A!B:B)</f>
        <v>9448.4006445132673</v>
      </c>
      <c r="G51" s="3">
        <f t="shared" si="4"/>
        <v>110.18003939430918</v>
      </c>
      <c r="H51">
        <f>_xlfn.XLOOKUP(A51,grp.200!E:E,grp.200!G:G)</f>
        <v>59770</v>
      </c>
      <c r="I51">
        <f>_xlfn.XLOOKUP(A51,'6.45'!A:A,'6.45'!C:C)</f>
        <v>168807</v>
      </c>
      <c r="J51">
        <f t="shared" si="5"/>
        <v>228577</v>
      </c>
      <c r="K51">
        <f>J51*1000/_xlfn.XLOOKUP(A51,FOLK1A!A:A,FOLK1A!C:C)</f>
        <v>9544.3233537934775</v>
      </c>
      <c r="L51" s="3">
        <f t="shared" si="6"/>
        <v>109.73644372310174</v>
      </c>
      <c r="M51">
        <f t="shared" si="9"/>
        <v>2816.9150000000081</v>
      </c>
      <c r="N51" s="3">
        <f t="shared" si="10"/>
        <v>1.247747138295066</v>
      </c>
      <c r="O51" s="3">
        <f t="shared" si="7"/>
        <v>95.922709280210256</v>
      </c>
      <c r="P51" s="3">
        <f t="shared" si="8"/>
        <v>-0.44359567120743293</v>
      </c>
    </row>
    <row r="52" spans="1:16" x14ac:dyDescent="0.25">
      <c r="A52" t="s">
        <v>56</v>
      </c>
      <c r="B52">
        <f>_xlfn.XLOOKUP(A52,grp.200!E:E,grp.200!F:F)</f>
        <v>33398</v>
      </c>
      <c r="C52">
        <f>_xlfn.XLOOKUP(A52,'6.45'!A:A,'6.45'!B:B)</f>
        <v>109027</v>
      </c>
      <c r="D52">
        <f t="shared" si="2"/>
        <v>142425</v>
      </c>
      <c r="E52">
        <f t="shared" si="3"/>
        <v>147694.72499999998</v>
      </c>
      <c r="F52">
        <f>E52*1000/_xlfn.XLOOKUP(A52,FOLK1A!A:A,FOLK1A!B:B)</f>
        <v>12046.878058727567</v>
      </c>
      <c r="G52" s="3">
        <f t="shared" si="4"/>
        <v>140.48150041772695</v>
      </c>
      <c r="H52">
        <f>_xlfn.XLOOKUP(A52,grp.200!E:E,grp.200!G:G)</f>
        <v>37644</v>
      </c>
      <c r="I52">
        <f>_xlfn.XLOOKUP(A52,'6.45'!A:A,'6.45'!C:C)</f>
        <v>119674</v>
      </c>
      <c r="J52">
        <f t="shared" si="5"/>
        <v>157318</v>
      </c>
      <c r="K52">
        <f>J52*1000/_xlfn.XLOOKUP(A52,FOLK1A!A:A,FOLK1A!C:C)</f>
        <v>13139.396976530526</v>
      </c>
      <c r="L52" s="3">
        <f t="shared" si="6"/>
        <v>151.07102341597118</v>
      </c>
      <c r="M52">
        <f t="shared" si="9"/>
        <v>9623.2750000000233</v>
      </c>
      <c r="N52" s="3">
        <f t="shared" si="10"/>
        <v>6.5156524716776616</v>
      </c>
      <c r="O52" s="3">
        <f t="shared" si="7"/>
        <v>1092.5189178029595</v>
      </c>
      <c r="P52" s="3">
        <f t="shared" si="8"/>
        <v>10.589522998244234</v>
      </c>
    </row>
    <row r="53" spans="1:16" x14ac:dyDescent="0.25">
      <c r="A53" t="s">
        <v>57</v>
      </c>
      <c r="B53">
        <f>_xlfn.XLOOKUP(A53,grp.200!E:E,grp.200!F:F)</f>
        <v>66621</v>
      </c>
      <c r="C53">
        <f>_xlfn.XLOOKUP(A53,'6.45'!A:A,'6.45'!B:B)</f>
        <v>243983</v>
      </c>
      <c r="D53">
        <f t="shared" si="2"/>
        <v>310604</v>
      </c>
      <c r="E53">
        <f t="shared" si="3"/>
        <v>322096.348</v>
      </c>
      <c r="F53">
        <f>E53*1000/_xlfn.XLOOKUP(A53,FOLK1A!A:A,FOLK1A!B:B)</f>
        <v>8020.7268290253496</v>
      </c>
      <c r="G53" s="3">
        <f t="shared" si="4"/>
        <v>93.531596641828315</v>
      </c>
      <c r="H53">
        <f>_xlfn.XLOOKUP(A53,grp.200!E:E,grp.200!G:G)</f>
        <v>67122</v>
      </c>
      <c r="I53">
        <f>_xlfn.XLOOKUP(A53,'6.45'!A:A,'6.45'!C:C)</f>
        <v>269257</v>
      </c>
      <c r="J53">
        <f t="shared" si="5"/>
        <v>336379</v>
      </c>
      <c r="K53">
        <f>J53*1000/_xlfn.XLOOKUP(A53,FOLK1A!A:A,FOLK1A!C:C)</f>
        <v>8343.1469814970987</v>
      </c>
      <c r="L53" s="3">
        <f t="shared" si="6"/>
        <v>95.925844637768904</v>
      </c>
      <c r="M53">
        <f t="shared" si="9"/>
        <v>14282.652000000002</v>
      </c>
      <c r="N53" s="3">
        <f t="shared" si="10"/>
        <v>4.4342793976664403</v>
      </c>
      <c r="O53" s="3">
        <f t="shared" si="7"/>
        <v>322.42015247174913</v>
      </c>
      <c r="P53" s="3">
        <f t="shared" si="8"/>
        <v>2.3942479959405887</v>
      </c>
    </row>
    <row r="54" spans="1:16" x14ac:dyDescent="0.25">
      <c r="A54" t="s">
        <v>58</v>
      </c>
      <c r="B54">
        <f>_xlfn.XLOOKUP(A54,grp.200!E:E,grp.200!F:F)</f>
        <v>59385</v>
      </c>
      <c r="C54">
        <f>_xlfn.XLOOKUP(A54,'6.45'!A:A,'6.45'!B:B)</f>
        <v>201791</v>
      </c>
      <c r="D54">
        <f t="shared" si="2"/>
        <v>261176</v>
      </c>
      <c r="E54">
        <f t="shared" si="3"/>
        <v>270839.51199999999</v>
      </c>
      <c r="F54">
        <f>E54*1000/_xlfn.XLOOKUP(A54,FOLK1A!A:A,FOLK1A!B:B)</f>
        <v>9146.8933468422838</v>
      </c>
      <c r="G54" s="3">
        <f t="shared" si="4"/>
        <v>106.6640913323108</v>
      </c>
      <c r="H54">
        <f>_xlfn.XLOOKUP(A54,grp.200!E:E,grp.200!G:G)</f>
        <v>58905</v>
      </c>
      <c r="I54">
        <f>_xlfn.XLOOKUP(A54,'6.45'!A:A,'6.45'!C:C)</f>
        <v>218685</v>
      </c>
      <c r="J54">
        <f t="shared" si="5"/>
        <v>277590</v>
      </c>
      <c r="K54">
        <f>J54*1000/_xlfn.XLOOKUP(A54,FOLK1A!A:A,FOLK1A!C:C)</f>
        <v>9460.5003067275575</v>
      </c>
      <c r="L54" s="3">
        <f t="shared" si="6"/>
        <v>108.77268309324081</v>
      </c>
      <c r="M54">
        <f t="shared" si="9"/>
        <v>6750.4880000000121</v>
      </c>
      <c r="N54" s="3">
        <f t="shared" si="10"/>
        <v>2.4924310157522411</v>
      </c>
      <c r="O54" s="3">
        <f t="shared" si="7"/>
        <v>313.60695988527368</v>
      </c>
      <c r="P54" s="3">
        <f t="shared" si="8"/>
        <v>2.1085917609300111</v>
      </c>
    </row>
    <row r="55" spans="1:16" x14ac:dyDescent="0.25">
      <c r="A55" t="s">
        <v>59</v>
      </c>
      <c r="B55">
        <f>_xlfn.XLOOKUP(A55,grp.200!E:E,grp.200!F:F)</f>
        <v>70651</v>
      </c>
      <c r="C55">
        <f>_xlfn.XLOOKUP(A55,'6.45'!A:A,'6.45'!B:B)</f>
        <v>274911</v>
      </c>
      <c r="D55">
        <f t="shared" si="2"/>
        <v>345562</v>
      </c>
      <c r="E55">
        <f t="shared" si="3"/>
        <v>358347.79399999999</v>
      </c>
      <c r="F55">
        <f>E55*1000/_xlfn.XLOOKUP(A55,FOLK1A!A:A,FOLK1A!B:B)</f>
        <v>11131.233311589476</v>
      </c>
      <c r="G55" s="3">
        <f t="shared" si="4"/>
        <v>129.80394999341763</v>
      </c>
      <c r="H55">
        <f>_xlfn.XLOOKUP(A55,grp.200!E:E,grp.200!G:G)</f>
        <v>72339</v>
      </c>
      <c r="I55">
        <f>_xlfn.XLOOKUP(A55,'6.45'!A:A,'6.45'!C:C)</f>
        <v>240203</v>
      </c>
      <c r="J55">
        <f t="shared" si="5"/>
        <v>312542</v>
      </c>
      <c r="K55">
        <f>J55*1000/_xlfn.XLOOKUP(A55,FOLK1A!A:A,FOLK1A!C:C)</f>
        <v>9667.5430727829498</v>
      </c>
      <c r="L55" s="3">
        <f t="shared" si="6"/>
        <v>111.15317000711748</v>
      </c>
      <c r="M55">
        <f t="shared" si="9"/>
        <v>-45805.793999999994</v>
      </c>
      <c r="N55" s="3">
        <f t="shared" si="10"/>
        <v>-12.782496436967042</v>
      </c>
      <c r="O55" s="3">
        <f t="shared" si="7"/>
        <v>-1463.6902388065264</v>
      </c>
      <c r="P55" s="3">
        <f t="shared" si="8"/>
        <v>-18.650779986300151</v>
      </c>
    </row>
    <row r="56" spans="1:16" x14ac:dyDescent="0.25">
      <c r="A56" t="s">
        <v>60</v>
      </c>
      <c r="B56">
        <f>_xlfn.XLOOKUP(A56,grp.200!E:E,grp.200!F:F)</f>
        <v>319634</v>
      </c>
      <c r="C56">
        <f>_xlfn.XLOOKUP(A56,'6.45'!A:A,'6.45'!B:B)</f>
        <v>1365259</v>
      </c>
      <c r="D56">
        <f t="shared" si="2"/>
        <v>1684893</v>
      </c>
      <c r="E56">
        <f t="shared" si="3"/>
        <v>1747234.041</v>
      </c>
      <c r="F56">
        <f>E56*1000/_xlfn.XLOOKUP(A56,FOLK1A!A:A,FOLK1A!B:B)</f>
        <v>8356.8526626426501</v>
      </c>
      <c r="G56" s="3">
        <f t="shared" si="4"/>
        <v>97.451239656850674</v>
      </c>
      <c r="H56">
        <f>_xlfn.XLOOKUP(A56,grp.200!E:E,grp.200!G:G)</f>
        <v>352430</v>
      </c>
      <c r="I56">
        <f>_xlfn.XLOOKUP(A56,'6.45'!A:A,'6.45'!C:C)</f>
        <v>1422381</v>
      </c>
      <c r="J56">
        <f t="shared" si="5"/>
        <v>1774811</v>
      </c>
      <c r="K56">
        <f>J56*1000/_xlfn.XLOOKUP(A56,FOLK1A!A:A,FOLK1A!C:C)</f>
        <v>8419.2872017950413</v>
      </c>
      <c r="L56" s="3">
        <f t="shared" si="6"/>
        <v>96.801271495186597</v>
      </c>
      <c r="M56">
        <f t="shared" si="9"/>
        <v>27576.959000000032</v>
      </c>
      <c r="N56" s="3">
        <f t="shared" si="10"/>
        <v>1.5783208404191131</v>
      </c>
      <c r="O56" s="3">
        <f t="shared" si="7"/>
        <v>62.434539152391153</v>
      </c>
      <c r="P56" s="3">
        <f t="shared" si="8"/>
        <v>-0.64996816166407712</v>
      </c>
    </row>
    <row r="57" spans="1:16" x14ac:dyDescent="0.25">
      <c r="A57" t="s">
        <v>61</v>
      </c>
      <c r="B57">
        <f>_xlfn.XLOOKUP(A57,grp.200!E:E,grp.200!F:F)</f>
        <v>82352</v>
      </c>
      <c r="C57">
        <f>_xlfn.XLOOKUP(A57,'6.45'!A:A,'6.45'!B:B)</f>
        <v>395149</v>
      </c>
      <c r="D57">
        <f t="shared" si="2"/>
        <v>477501</v>
      </c>
      <c r="E57">
        <f t="shared" si="3"/>
        <v>495168.53699999995</v>
      </c>
      <c r="F57">
        <f>E57*1000/_xlfn.XLOOKUP(A57,FOLK1A!A:A,FOLK1A!B:B)</f>
        <v>8290.5308654377404</v>
      </c>
      <c r="G57" s="3">
        <f t="shared" si="4"/>
        <v>96.677845459920448</v>
      </c>
      <c r="H57">
        <f>_xlfn.XLOOKUP(A57,grp.200!E:E,grp.200!G:G)</f>
        <v>90179</v>
      </c>
      <c r="I57">
        <f>_xlfn.XLOOKUP(A57,'6.45'!A:A,'6.45'!C:C)</f>
        <v>410168</v>
      </c>
      <c r="J57">
        <f t="shared" si="5"/>
        <v>500347</v>
      </c>
      <c r="K57">
        <f>J57*1000/_xlfn.XLOOKUP(A57,FOLK1A!A:A,FOLK1A!C:C)</f>
        <v>8338.9776837052723</v>
      </c>
      <c r="L57" s="3">
        <f t="shared" si="6"/>
        <v>95.877907880438073</v>
      </c>
      <c r="M57">
        <f t="shared" si="9"/>
        <v>5178.463000000047</v>
      </c>
      <c r="N57" s="3">
        <f t="shared" si="10"/>
        <v>1.045798069355131</v>
      </c>
      <c r="O57" s="3">
        <f t="shared" si="7"/>
        <v>48.446818267531853</v>
      </c>
      <c r="P57" s="3">
        <f t="shared" si="8"/>
        <v>-0.79993757948237487</v>
      </c>
    </row>
    <row r="58" spans="1:16" x14ac:dyDescent="0.25">
      <c r="A58" t="s">
        <v>62</v>
      </c>
      <c r="B58">
        <f>_xlfn.XLOOKUP(A58,grp.200!E:E,grp.200!F:F)</f>
        <v>18217</v>
      </c>
      <c r="C58">
        <f>_xlfn.XLOOKUP(A58,'6.45'!A:A,'6.45'!B:B)</f>
        <v>66260</v>
      </c>
      <c r="D58">
        <f t="shared" si="2"/>
        <v>84477</v>
      </c>
      <c r="E58">
        <f t="shared" si="3"/>
        <v>87602.64899999999</v>
      </c>
      <c r="F58">
        <f>E58*1000/_xlfn.XLOOKUP(A58,FOLK1A!A:A,FOLK1A!B:B)</f>
        <v>14698.431040268453</v>
      </c>
      <c r="G58" s="3">
        <f t="shared" si="4"/>
        <v>171.40188821181619</v>
      </c>
      <c r="H58">
        <f>_xlfn.XLOOKUP(A58,grp.200!E:E,grp.200!G:G)</f>
        <v>20329</v>
      </c>
      <c r="I58">
        <f>_xlfn.XLOOKUP(A58,'6.45'!A:A,'6.45'!C:C)</f>
        <v>72342</v>
      </c>
      <c r="J58">
        <f t="shared" si="5"/>
        <v>92671</v>
      </c>
      <c r="K58">
        <f>J58*1000/_xlfn.XLOOKUP(A58,FOLK1A!A:A,FOLK1A!C:C)</f>
        <v>15757.694269682026</v>
      </c>
      <c r="L58" s="3">
        <f t="shared" si="6"/>
        <v>181.17505729136062</v>
      </c>
      <c r="M58">
        <f t="shared" si="9"/>
        <v>5068.3510000000097</v>
      </c>
      <c r="N58" s="3">
        <f t="shared" si="10"/>
        <v>5.7856138574074514</v>
      </c>
      <c r="O58" s="3">
        <f t="shared" si="7"/>
        <v>1059.2632294135728</v>
      </c>
      <c r="P58" s="3">
        <f t="shared" si="8"/>
        <v>9.7731690795444308</v>
      </c>
    </row>
    <row r="59" spans="1:16" x14ac:dyDescent="0.25">
      <c r="A59" t="s">
        <v>63</v>
      </c>
      <c r="B59">
        <f>_xlfn.XLOOKUP(A59,grp.200!E:E,grp.200!F:F)</f>
        <v>68503</v>
      </c>
      <c r="C59">
        <f>_xlfn.XLOOKUP(A59,'6.45'!A:A,'6.45'!B:B)</f>
        <v>187894</v>
      </c>
      <c r="D59">
        <f t="shared" si="2"/>
        <v>256397</v>
      </c>
      <c r="E59">
        <f t="shared" si="3"/>
        <v>265883.68899999995</v>
      </c>
      <c r="F59">
        <f>E59*1000/_xlfn.XLOOKUP(A59,FOLK1A!A:A,FOLK1A!B:B)</f>
        <v>9804.3323500129045</v>
      </c>
      <c r="G59" s="3">
        <f t="shared" si="4"/>
        <v>114.33064337577848</v>
      </c>
      <c r="H59">
        <f>_xlfn.XLOOKUP(A59,grp.200!E:E,grp.200!G:G)</f>
        <v>70636</v>
      </c>
      <c r="I59">
        <f>_xlfn.XLOOKUP(A59,'6.45'!A:A,'6.45'!C:C)</f>
        <v>197667</v>
      </c>
      <c r="J59">
        <f t="shared" si="5"/>
        <v>268303</v>
      </c>
      <c r="K59">
        <f>J59*1000/_xlfn.XLOOKUP(A59,FOLK1A!A:A,FOLK1A!C:C)</f>
        <v>9875.6993521790337</v>
      </c>
      <c r="L59" s="3">
        <f t="shared" si="6"/>
        <v>113.54645960899164</v>
      </c>
      <c r="M59">
        <f t="shared" si="9"/>
        <v>2419.3110000000452</v>
      </c>
      <c r="N59" s="3">
        <f t="shared" si="10"/>
        <v>0.90991328166807761</v>
      </c>
      <c r="O59" s="3">
        <f t="shared" si="7"/>
        <v>71.367002166129168</v>
      </c>
      <c r="P59" s="3">
        <f t="shared" si="8"/>
        <v>-0.78418376678683899</v>
      </c>
    </row>
    <row r="60" spans="1:16" x14ac:dyDescent="0.25">
      <c r="A60" t="s">
        <v>64</v>
      </c>
      <c r="B60">
        <f>_xlfn.XLOOKUP(A60,grp.200!E:E,grp.200!F:F)</f>
        <v>260789</v>
      </c>
      <c r="C60">
        <f>_xlfn.XLOOKUP(A60,'6.45'!A:A,'6.45'!B:B)</f>
        <v>687984</v>
      </c>
      <c r="D60">
        <f t="shared" si="2"/>
        <v>948773</v>
      </c>
      <c r="E60">
        <f t="shared" si="3"/>
        <v>983877.60099999991</v>
      </c>
      <c r="F60">
        <f>E60*1000/_xlfn.XLOOKUP(A60,FOLK1A!A:A,FOLK1A!B:B)</f>
        <v>8524.1035235611616</v>
      </c>
      <c r="G60" s="3">
        <f t="shared" si="4"/>
        <v>99.401591588151845</v>
      </c>
      <c r="H60">
        <f>_xlfn.XLOOKUP(A60,grp.200!E:E,grp.200!G:G)</f>
        <v>278359</v>
      </c>
      <c r="I60">
        <f>_xlfn.XLOOKUP(A60,'6.45'!A:A,'6.45'!C:C)</f>
        <v>697104</v>
      </c>
      <c r="J60">
        <f t="shared" si="5"/>
        <v>975463</v>
      </c>
      <c r="K60">
        <f>J60*1000/_xlfn.XLOOKUP(A60,FOLK1A!A:A,FOLK1A!C:C)</f>
        <v>8470.7225787403277</v>
      </c>
      <c r="L60" s="3">
        <f t="shared" si="6"/>
        <v>97.392652899431397</v>
      </c>
      <c r="M60">
        <f t="shared" si="9"/>
        <v>-8414.6009999999078</v>
      </c>
      <c r="N60" s="3">
        <f t="shared" si="10"/>
        <v>-0.85524876178169129</v>
      </c>
      <c r="O60" s="3">
        <f t="shared" si="7"/>
        <v>-53.380944820833975</v>
      </c>
      <c r="P60" s="3">
        <f t="shared" si="8"/>
        <v>-2.0089386887204483</v>
      </c>
    </row>
    <row r="61" spans="1:16" x14ac:dyDescent="0.25">
      <c r="A61" t="s">
        <v>65</v>
      </c>
      <c r="B61">
        <f>_xlfn.XLOOKUP(A61,grp.200!E:E,grp.200!F:F)</f>
        <v>10336</v>
      </c>
      <c r="C61">
        <f>_xlfn.XLOOKUP(A61,'6.45'!A:A,'6.45'!B:B)</f>
        <v>37924</v>
      </c>
      <c r="D61">
        <f t="shared" si="2"/>
        <v>48260</v>
      </c>
      <c r="E61">
        <f t="shared" si="3"/>
        <v>50045.619999999995</v>
      </c>
      <c r="F61">
        <f>E61*1000/_xlfn.XLOOKUP(A61,FOLK1A!A:A,FOLK1A!B:B)</f>
        <v>14907.840333631217</v>
      </c>
      <c r="G61" s="3">
        <f t="shared" si="4"/>
        <v>173.84385961632498</v>
      </c>
      <c r="H61">
        <f>_xlfn.XLOOKUP(A61,grp.200!E:E,grp.200!G:G)</f>
        <v>10673</v>
      </c>
      <c r="I61">
        <f>_xlfn.XLOOKUP(A61,'6.45'!A:A,'6.45'!C:C)</f>
        <v>41463</v>
      </c>
      <c r="J61">
        <f t="shared" si="5"/>
        <v>52136</v>
      </c>
      <c r="K61">
        <f>J61*1000/_xlfn.XLOOKUP(A61,FOLK1A!A:A,FOLK1A!C:C)</f>
        <v>15943.730886850153</v>
      </c>
      <c r="L61" s="3">
        <f t="shared" si="6"/>
        <v>183.31402471875737</v>
      </c>
      <c r="M61">
        <f t="shared" si="9"/>
        <v>2090.3800000000047</v>
      </c>
      <c r="N61" s="3">
        <f t="shared" si="10"/>
        <v>4.1769489517764091</v>
      </c>
      <c r="O61" s="3">
        <f t="shared" si="7"/>
        <v>1035.8905532189365</v>
      </c>
      <c r="P61" s="3">
        <f t="shared" si="8"/>
        <v>9.4701651024323894</v>
      </c>
    </row>
    <row r="62" spans="1:16" x14ac:dyDescent="0.25">
      <c r="A62" t="s">
        <v>66</v>
      </c>
      <c r="B62">
        <f>_xlfn.XLOOKUP(A62,grp.200!E:E,grp.200!F:F)</f>
        <v>128799</v>
      </c>
      <c r="C62">
        <f>_xlfn.XLOOKUP(A62,'6.45'!A:A,'6.45'!B:B)</f>
        <v>392638</v>
      </c>
      <c r="D62">
        <f t="shared" si="2"/>
        <v>521437</v>
      </c>
      <c r="E62">
        <f t="shared" si="3"/>
        <v>540730.16899999999</v>
      </c>
      <c r="F62">
        <f>E62*1000/_xlfn.XLOOKUP(A62,FOLK1A!A:A,FOLK1A!B:B)</f>
        <v>10302.565856911498</v>
      </c>
      <c r="G62" s="3">
        <f t="shared" si="4"/>
        <v>120.14066239201588</v>
      </c>
      <c r="H62">
        <f>_xlfn.XLOOKUP(A62,grp.200!E:E,grp.200!G:G)</f>
        <v>127443</v>
      </c>
      <c r="I62">
        <f>_xlfn.XLOOKUP(A62,'6.45'!A:A,'6.45'!C:C)</f>
        <v>423450</v>
      </c>
      <c r="J62">
        <f t="shared" si="5"/>
        <v>550893</v>
      </c>
      <c r="K62">
        <f>J62*1000/_xlfn.XLOOKUP(A62,FOLK1A!A:A,FOLK1A!C:C)</f>
        <v>10470.066139577315</v>
      </c>
      <c r="L62" s="3">
        <f t="shared" si="6"/>
        <v>120.38022823757531</v>
      </c>
      <c r="M62">
        <f t="shared" si="9"/>
        <v>10162.831000000006</v>
      </c>
      <c r="N62" s="3">
        <f t="shared" si="10"/>
        <v>1.8794643951149701</v>
      </c>
      <c r="O62" s="3">
        <f t="shared" si="7"/>
        <v>167.50028266581648</v>
      </c>
      <c r="P62" s="3">
        <f t="shared" si="8"/>
        <v>0.23956584555942584</v>
      </c>
    </row>
    <row r="63" spans="1:16" x14ac:dyDescent="0.25">
      <c r="A63" t="s">
        <v>67</v>
      </c>
      <c r="B63">
        <f>_xlfn.XLOOKUP(A63,grp.200!E:E,grp.200!F:F)</f>
        <v>91872</v>
      </c>
      <c r="C63">
        <f>_xlfn.XLOOKUP(A63,'6.45'!A:A,'6.45'!B:B)</f>
        <v>434902</v>
      </c>
      <c r="D63">
        <f t="shared" si="2"/>
        <v>526774</v>
      </c>
      <c r="E63">
        <f t="shared" si="3"/>
        <v>546264.63799999992</v>
      </c>
      <c r="F63">
        <f>E63*1000/_xlfn.XLOOKUP(A63,FOLK1A!A:A,FOLK1A!B:B)</f>
        <v>9853.6137306540622</v>
      </c>
      <c r="G63" s="3">
        <f t="shared" si="4"/>
        <v>114.90532523620548</v>
      </c>
      <c r="H63">
        <f>_xlfn.XLOOKUP(A63,grp.200!E:E,grp.200!G:G)</f>
        <v>109589</v>
      </c>
      <c r="I63">
        <f>_xlfn.XLOOKUP(A63,'6.45'!A:A,'6.45'!C:C)</f>
        <v>451987</v>
      </c>
      <c r="J63">
        <f t="shared" si="5"/>
        <v>561576</v>
      </c>
      <c r="K63">
        <f>J63*1000/_xlfn.XLOOKUP(A63,FOLK1A!A:A,FOLK1A!C:C)</f>
        <v>10145.174693789068</v>
      </c>
      <c r="L63" s="3">
        <f t="shared" si="6"/>
        <v>116.64476889328468</v>
      </c>
      <c r="M63">
        <f t="shared" si="9"/>
        <v>15311.362000000081</v>
      </c>
      <c r="N63" s="3">
        <f t="shared" si="10"/>
        <v>2.8029202212426725</v>
      </c>
      <c r="O63" s="3">
        <f t="shared" si="7"/>
        <v>291.5609631350053</v>
      </c>
      <c r="P63" s="3">
        <f t="shared" si="8"/>
        <v>1.7394436570791925</v>
      </c>
    </row>
    <row r="64" spans="1:16" x14ac:dyDescent="0.25">
      <c r="A64" t="s">
        <v>68</v>
      </c>
      <c r="B64">
        <f>_xlfn.XLOOKUP(A64,grp.200!E:E,grp.200!F:F)</f>
        <v>240793</v>
      </c>
      <c r="C64">
        <f>_xlfn.XLOOKUP(A64,'6.45'!A:A,'6.45'!B:B)</f>
        <v>613870</v>
      </c>
      <c r="D64">
        <f t="shared" si="2"/>
        <v>854663</v>
      </c>
      <c r="E64">
        <f t="shared" si="3"/>
        <v>886285.53099999996</v>
      </c>
      <c r="F64">
        <f>E64*1000/_xlfn.XLOOKUP(A64,FOLK1A!A:A,FOLK1A!B:B)</f>
        <v>9336.0039923313525</v>
      </c>
      <c r="G64" s="3">
        <f t="shared" si="4"/>
        <v>108.8693553927387</v>
      </c>
      <c r="H64">
        <f>_xlfn.XLOOKUP(A64,grp.200!E:E,grp.200!G:G)</f>
        <v>272381</v>
      </c>
      <c r="I64">
        <f>_xlfn.XLOOKUP(A64,'6.45'!A:A,'6.45'!C:C)</f>
        <v>626661</v>
      </c>
      <c r="J64">
        <f t="shared" si="5"/>
        <v>899042</v>
      </c>
      <c r="K64">
        <f>J64*1000/_xlfn.XLOOKUP(A64,FOLK1A!A:A,FOLK1A!C:C)</f>
        <v>9375.0795123935059</v>
      </c>
      <c r="L64" s="3">
        <f t="shared" si="6"/>
        <v>107.79055226607268</v>
      </c>
      <c r="M64">
        <f t="shared" si="9"/>
        <v>12756.469000000041</v>
      </c>
      <c r="N64" s="3">
        <f t="shared" si="10"/>
        <v>1.4393182054553977</v>
      </c>
      <c r="O64" s="3">
        <f t="shared" si="7"/>
        <v>39.075520062153373</v>
      </c>
      <c r="P64" s="3">
        <f t="shared" si="8"/>
        <v>-1.078803126666017</v>
      </c>
    </row>
    <row r="65" spans="1:16" x14ac:dyDescent="0.25">
      <c r="A65" t="s">
        <v>69</v>
      </c>
      <c r="B65">
        <f>_xlfn.XLOOKUP(A65,grp.200!E:E,grp.200!F:F)</f>
        <v>111088</v>
      </c>
      <c r="C65">
        <f>_xlfn.XLOOKUP(A65,'6.45'!A:A,'6.45'!B:B)</f>
        <v>522137</v>
      </c>
      <c r="D65">
        <f t="shared" si="2"/>
        <v>633225</v>
      </c>
      <c r="E65">
        <f t="shared" si="3"/>
        <v>656654.32499999995</v>
      </c>
      <c r="F65">
        <f>E65*1000/_xlfn.XLOOKUP(A65,FOLK1A!A:A,FOLK1A!B:B)</f>
        <v>8845.8546064418788</v>
      </c>
      <c r="G65" s="3">
        <f t="shared" si="4"/>
        <v>103.15360722770302</v>
      </c>
      <c r="H65">
        <f>_xlfn.XLOOKUP(A65,grp.200!E:E,grp.200!G:G)</f>
        <v>110041</v>
      </c>
      <c r="I65">
        <f>_xlfn.XLOOKUP(A65,'6.45'!A:A,'6.45'!C:C)</f>
        <v>554282</v>
      </c>
      <c r="J65">
        <f t="shared" si="5"/>
        <v>664323</v>
      </c>
      <c r="K65">
        <f>J65*1000/_xlfn.XLOOKUP(A65,FOLK1A!A:A,FOLK1A!C:C)</f>
        <v>8965.7066508313546</v>
      </c>
      <c r="L65" s="3">
        <f t="shared" si="6"/>
        <v>103.0837626572813</v>
      </c>
      <c r="M65">
        <f t="shared" si="9"/>
        <v>7668.6750000000466</v>
      </c>
      <c r="N65" s="3">
        <f t="shared" si="10"/>
        <v>1.167840476798816</v>
      </c>
      <c r="O65" s="3">
        <f t="shared" si="7"/>
        <v>119.85204438947585</v>
      </c>
      <c r="P65" s="3">
        <f t="shared" si="8"/>
        <v>-6.9844570421722096E-2</v>
      </c>
    </row>
    <row r="66" spans="1:16" x14ac:dyDescent="0.25">
      <c r="A66" t="s">
        <v>70</v>
      </c>
      <c r="B66">
        <f>_xlfn.XLOOKUP(A66,grp.200!E:E,grp.200!F:F)</f>
        <v>53346</v>
      </c>
      <c r="C66">
        <f>_xlfn.XLOOKUP(A66,'6.45'!A:A,'6.45'!B:B)</f>
        <v>276022</v>
      </c>
      <c r="D66">
        <f t="shared" si="2"/>
        <v>329368</v>
      </c>
      <c r="E66">
        <f t="shared" si="3"/>
        <v>341554.61599999998</v>
      </c>
      <c r="F66">
        <f>E66*1000/_xlfn.XLOOKUP(A66,FOLK1A!A:A,FOLK1A!B:B)</f>
        <v>9319.1076914681726</v>
      </c>
      <c r="G66" s="3">
        <f t="shared" si="4"/>
        <v>108.67232362357846</v>
      </c>
      <c r="H66">
        <f>_xlfn.XLOOKUP(A66,grp.200!E:E,grp.200!G:G)</f>
        <v>57775</v>
      </c>
      <c r="I66">
        <f>_xlfn.XLOOKUP(A66,'6.45'!A:A,'6.45'!C:C)</f>
        <v>308814</v>
      </c>
      <c r="J66">
        <f t="shared" si="5"/>
        <v>366589</v>
      </c>
      <c r="K66">
        <f>J66*1000/_xlfn.XLOOKUP(A66,FOLK1A!A:A,FOLK1A!C:C)</f>
        <v>10071.40306052364</v>
      </c>
      <c r="L66" s="3">
        <f t="shared" si="6"/>
        <v>115.79657501069003</v>
      </c>
      <c r="M66">
        <f t="shared" ref="M66:M100" si="11">J66-E66</f>
        <v>25034.38400000002</v>
      </c>
      <c r="N66" s="3">
        <f t="shared" ref="N66:N97" si="12">M66/E66*100</f>
        <v>7.3295405265434974</v>
      </c>
      <c r="O66" s="3">
        <f t="shared" si="7"/>
        <v>752.29536905546775</v>
      </c>
      <c r="P66" s="3">
        <f t="shared" si="8"/>
        <v>7.1242513871115705</v>
      </c>
    </row>
    <row r="67" spans="1:16" x14ac:dyDescent="0.25">
      <c r="A67" t="s">
        <v>71</v>
      </c>
      <c r="B67">
        <f>_xlfn.XLOOKUP(A67,grp.200!E:E,grp.200!F:F)</f>
        <v>98395</v>
      </c>
      <c r="C67">
        <f>_xlfn.XLOOKUP(A67,'6.45'!A:A,'6.45'!B:B)</f>
        <v>334931</v>
      </c>
      <c r="D67">
        <f t="shared" ref="D67:D100" si="13">C67+B67</f>
        <v>433326</v>
      </c>
      <c r="E67">
        <f t="shared" ref="E67:E100" si="14">D67*1.037</f>
        <v>449359.06199999998</v>
      </c>
      <c r="F67">
        <f>E67*1000/_xlfn.XLOOKUP(A67,FOLK1A!A:A,FOLK1A!B:B)</f>
        <v>9023.6367323988907</v>
      </c>
      <c r="G67" s="3">
        <f t="shared" ref="G67:G100" si="15">(F67/$F$2*100)</f>
        <v>105.22676673675943</v>
      </c>
      <c r="H67">
        <f>_xlfn.XLOOKUP(A67,grp.200!E:E,grp.200!G:G)</f>
        <v>103608</v>
      </c>
      <c r="I67">
        <f>_xlfn.XLOOKUP(A67,'6.45'!A:A,'6.45'!C:C)</f>
        <v>364179</v>
      </c>
      <c r="J67">
        <f t="shared" ref="J67:J100" si="16">I67+H67</f>
        <v>467787</v>
      </c>
      <c r="K67">
        <f>J67*1000/_xlfn.XLOOKUP(A67,FOLK1A!A:A,FOLK1A!C:C)</f>
        <v>9467.455980570734</v>
      </c>
      <c r="L67" s="3">
        <f t="shared" ref="L67:L100" si="17">(K67/$K$2*100)</f>
        <v>108.85265638028841</v>
      </c>
      <c r="M67">
        <f t="shared" si="11"/>
        <v>18427.938000000024</v>
      </c>
      <c r="N67" s="3">
        <f t="shared" si="12"/>
        <v>4.1009383271322619</v>
      </c>
      <c r="O67" s="3">
        <f t="shared" ref="O67:O100" si="18">K67-F67</f>
        <v>443.81924817184336</v>
      </c>
      <c r="P67" s="3">
        <f t="shared" ref="P67:P100" si="19">L67-G67</f>
        <v>3.6258896435289785</v>
      </c>
    </row>
    <row r="68" spans="1:16" x14ac:dyDescent="0.25">
      <c r="A68" t="s">
        <v>72</v>
      </c>
      <c r="B68">
        <f>_xlfn.XLOOKUP(A68,grp.200!E:E,grp.200!F:F)</f>
        <v>101312</v>
      </c>
      <c r="C68">
        <f>_xlfn.XLOOKUP(A68,'6.45'!A:A,'6.45'!B:B)</f>
        <v>288875</v>
      </c>
      <c r="D68">
        <f t="shared" si="13"/>
        <v>390187</v>
      </c>
      <c r="E68">
        <f t="shared" si="14"/>
        <v>404623.91899999999</v>
      </c>
      <c r="F68">
        <f>E68*1000/_xlfn.XLOOKUP(A68,FOLK1A!A:A,FOLK1A!B:B)</f>
        <v>9453.8298831775701</v>
      </c>
      <c r="G68" s="3">
        <f t="shared" si="15"/>
        <v>110.24335103322254</v>
      </c>
      <c r="H68">
        <f>_xlfn.XLOOKUP(A68,grp.200!E:E,grp.200!G:G)</f>
        <v>108383</v>
      </c>
      <c r="I68">
        <f>_xlfn.XLOOKUP(A68,'6.45'!A:A,'6.45'!C:C)</f>
        <v>298235</v>
      </c>
      <c r="J68">
        <f t="shared" si="16"/>
        <v>406618</v>
      </c>
      <c r="K68">
        <f>J68*1000/_xlfn.XLOOKUP(A68,FOLK1A!A:A,FOLK1A!C:C)</f>
        <v>9522.2237834293483</v>
      </c>
      <c r="L68" s="3">
        <f t="shared" si="17"/>
        <v>109.4823525560622</v>
      </c>
      <c r="M68">
        <f t="shared" si="11"/>
        <v>1994.0810000000056</v>
      </c>
      <c r="N68" s="3">
        <f t="shared" si="12"/>
        <v>0.49282331230645948</v>
      </c>
      <c r="O68" s="3">
        <f t="shared" si="18"/>
        <v>68.393900251778177</v>
      </c>
      <c r="P68" s="3">
        <f t="shared" si="19"/>
        <v>-0.76099847716034219</v>
      </c>
    </row>
    <row r="69" spans="1:16" x14ac:dyDescent="0.25">
      <c r="A69" t="s">
        <v>73</v>
      </c>
      <c r="B69">
        <f>_xlfn.XLOOKUP(A69,grp.200!E:E,grp.200!F:F)</f>
        <v>270207</v>
      </c>
      <c r="C69">
        <f>_xlfn.XLOOKUP(A69,'6.45'!A:A,'6.45'!B:B)</f>
        <v>585202</v>
      </c>
      <c r="D69">
        <f t="shared" si="13"/>
        <v>855409</v>
      </c>
      <c r="E69">
        <f t="shared" si="14"/>
        <v>887059.13299999991</v>
      </c>
      <c r="F69">
        <f>E69*1000/_xlfn.XLOOKUP(A69,FOLK1A!A:A,FOLK1A!B:B)</f>
        <v>7289.1396019589783</v>
      </c>
      <c r="G69" s="3">
        <f t="shared" si="15"/>
        <v>85.000384584753377</v>
      </c>
      <c r="H69">
        <f>_xlfn.XLOOKUP(A69,grp.200!E:E,grp.200!G:G)</f>
        <v>306713</v>
      </c>
      <c r="I69">
        <f>_xlfn.XLOOKUP(A69,'6.45'!A:A,'6.45'!C:C)</f>
        <v>603103</v>
      </c>
      <c r="J69">
        <f t="shared" si="16"/>
        <v>909816</v>
      </c>
      <c r="K69">
        <f>J69*1000/_xlfn.XLOOKUP(A69,FOLK1A!A:A,FOLK1A!C:C)</f>
        <v>7431.1337629560658</v>
      </c>
      <c r="L69" s="3">
        <f t="shared" si="17"/>
        <v>85.439916665580611</v>
      </c>
      <c r="M69">
        <f t="shared" si="11"/>
        <v>22756.867000000086</v>
      </c>
      <c r="N69" s="3">
        <f t="shared" si="12"/>
        <v>2.5654284087056558</v>
      </c>
      <c r="O69" s="3">
        <f t="shared" si="18"/>
        <v>141.99416099708742</v>
      </c>
      <c r="P69" s="3">
        <f t="shared" si="19"/>
        <v>0.43953208082723449</v>
      </c>
    </row>
    <row r="70" spans="1:16" x14ac:dyDescent="0.25">
      <c r="A70" t="s">
        <v>74</v>
      </c>
      <c r="B70">
        <f>_xlfn.XLOOKUP(A70,grp.200!E:E,grp.200!F:F)</f>
        <v>124655</v>
      </c>
      <c r="C70">
        <f>_xlfn.XLOOKUP(A70,'6.45'!A:A,'6.45'!B:B)</f>
        <v>414512</v>
      </c>
      <c r="D70">
        <f t="shared" si="13"/>
        <v>539167</v>
      </c>
      <c r="E70">
        <f t="shared" si="14"/>
        <v>559116.179</v>
      </c>
      <c r="F70">
        <f>E70*1000/_xlfn.XLOOKUP(A70,FOLK1A!A:A,FOLK1A!B:B)</f>
        <v>9531.9600218217784</v>
      </c>
      <c r="G70" s="3">
        <f t="shared" si="15"/>
        <v>111.15444509851289</v>
      </c>
      <c r="H70">
        <f>_xlfn.XLOOKUP(A70,grp.200!E:E,grp.200!G:G)</f>
        <v>125010</v>
      </c>
      <c r="I70">
        <f>_xlfn.XLOOKUP(A70,'6.45'!A:A,'6.45'!C:C)</f>
        <v>421466</v>
      </c>
      <c r="J70">
        <f t="shared" si="16"/>
        <v>546476</v>
      </c>
      <c r="K70">
        <f>J70*1000/_xlfn.XLOOKUP(A70,FOLK1A!A:A,FOLK1A!C:C)</f>
        <v>9322.1882942972661</v>
      </c>
      <c r="L70" s="3">
        <f t="shared" si="17"/>
        <v>107.18243223881507</v>
      </c>
      <c r="M70">
        <f t="shared" si="11"/>
        <v>-12640.179000000004</v>
      </c>
      <c r="N70" s="3">
        <f t="shared" si="12"/>
        <v>-2.2607428428573528</v>
      </c>
      <c r="O70" s="3">
        <f t="shared" si="18"/>
        <v>-209.77172752451224</v>
      </c>
      <c r="P70" s="3">
        <f t="shared" si="19"/>
        <v>-3.972012859697827</v>
      </c>
    </row>
    <row r="71" spans="1:16" x14ac:dyDescent="0.25">
      <c r="A71" t="s">
        <v>75</v>
      </c>
      <c r="B71">
        <f>_xlfn.XLOOKUP(A71,grp.200!E:E,grp.200!F:F)</f>
        <v>77424</v>
      </c>
      <c r="C71">
        <f>_xlfn.XLOOKUP(A71,'6.45'!A:A,'6.45'!B:B)</f>
        <v>286594</v>
      </c>
      <c r="D71">
        <f t="shared" si="13"/>
        <v>364018</v>
      </c>
      <c r="E71">
        <f t="shared" si="14"/>
        <v>377486.66599999997</v>
      </c>
      <c r="F71">
        <f>E71*1000/_xlfn.XLOOKUP(A71,FOLK1A!A:A,FOLK1A!B:B)</f>
        <v>7644.9898940802386</v>
      </c>
      <c r="G71" s="3">
        <f t="shared" si="15"/>
        <v>89.15003918552064</v>
      </c>
      <c r="H71">
        <f>_xlfn.XLOOKUP(A71,grp.200!E:E,grp.200!G:G)</f>
        <v>96706</v>
      </c>
      <c r="I71">
        <f>_xlfn.XLOOKUP(A71,'6.45'!A:A,'6.45'!C:C)</f>
        <v>297292</v>
      </c>
      <c r="J71">
        <f t="shared" si="16"/>
        <v>393998</v>
      </c>
      <c r="K71">
        <f>J71*1000/_xlfn.XLOOKUP(A71,FOLK1A!A:A,FOLK1A!C:C)</f>
        <v>7982.2929962114304</v>
      </c>
      <c r="L71" s="3">
        <f t="shared" si="17"/>
        <v>91.77690378772752</v>
      </c>
      <c r="M71">
        <f t="shared" si="11"/>
        <v>16511.334000000032</v>
      </c>
      <c r="N71" s="3">
        <f t="shared" si="12"/>
        <v>4.3740178096780866</v>
      </c>
      <c r="O71" s="3">
        <f t="shared" si="18"/>
        <v>337.30310213119174</v>
      </c>
      <c r="P71" s="3">
        <f t="shared" si="19"/>
        <v>2.6268646022068793</v>
      </c>
    </row>
    <row r="72" spans="1:16" x14ac:dyDescent="0.25">
      <c r="A72" t="s">
        <v>76</v>
      </c>
      <c r="B72">
        <f>_xlfn.XLOOKUP(A72,grp.200!E:E,grp.200!F:F)</f>
        <v>116175</v>
      </c>
      <c r="C72">
        <f>_xlfn.XLOOKUP(A72,'6.45'!A:A,'6.45'!B:B)</f>
        <v>299316</v>
      </c>
      <c r="D72">
        <f t="shared" si="13"/>
        <v>415491</v>
      </c>
      <c r="E72">
        <f t="shared" si="14"/>
        <v>430864.16699999996</v>
      </c>
      <c r="F72">
        <f>E72*1000/_xlfn.XLOOKUP(A72,FOLK1A!A:A,FOLK1A!B:B)</f>
        <v>9028.0600733368246</v>
      </c>
      <c r="G72" s="3">
        <f t="shared" si="15"/>
        <v>105.27834836386573</v>
      </c>
      <c r="H72">
        <f>_xlfn.XLOOKUP(A72,grp.200!E:E,grp.200!G:G)</f>
        <v>124095</v>
      </c>
      <c r="I72">
        <f>_xlfn.XLOOKUP(A72,'6.45'!A:A,'6.45'!C:C)</f>
        <v>315179</v>
      </c>
      <c r="J72">
        <f t="shared" si="16"/>
        <v>439274</v>
      </c>
      <c r="K72">
        <f>J72*1000/_xlfn.XLOOKUP(A72,FOLK1A!A:A,FOLK1A!C:C)</f>
        <v>9119.8123196379256</v>
      </c>
      <c r="L72" s="3">
        <f t="shared" si="17"/>
        <v>104.85560204552687</v>
      </c>
      <c r="M72">
        <f t="shared" si="11"/>
        <v>8409.8330000000424</v>
      </c>
      <c r="N72" s="3">
        <f t="shared" si="12"/>
        <v>1.9518524964736841</v>
      </c>
      <c r="O72" s="3">
        <f t="shared" si="18"/>
        <v>91.752246301100968</v>
      </c>
      <c r="P72" s="3">
        <f t="shared" si="19"/>
        <v>-0.42274631833886644</v>
      </c>
    </row>
    <row r="73" spans="1:16" x14ac:dyDescent="0.25">
      <c r="A73" t="s">
        <v>77</v>
      </c>
      <c r="B73">
        <f>_xlfn.XLOOKUP(A73,grp.200!E:E,grp.200!F:F)</f>
        <v>121389</v>
      </c>
      <c r="C73">
        <f>_xlfn.XLOOKUP(A73,'6.45'!A:A,'6.45'!B:B)</f>
        <v>561290</v>
      </c>
      <c r="D73">
        <f t="shared" si="13"/>
        <v>682679</v>
      </c>
      <c r="E73">
        <f t="shared" si="14"/>
        <v>707938.12299999991</v>
      </c>
      <c r="F73">
        <f>E73*1000/_xlfn.XLOOKUP(A73,FOLK1A!A:A,FOLK1A!B:B)</f>
        <v>7268.955591835057</v>
      </c>
      <c r="G73" s="3">
        <f t="shared" si="15"/>
        <v>84.765014058644255</v>
      </c>
      <c r="H73">
        <f>_xlfn.XLOOKUP(A73,grp.200!E:E,grp.200!G:G)</f>
        <v>128741</v>
      </c>
      <c r="I73">
        <f>_xlfn.XLOOKUP(A73,'6.45'!A:A,'6.45'!C:C)</f>
        <v>592412</v>
      </c>
      <c r="J73">
        <f t="shared" si="16"/>
        <v>721153</v>
      </c>
      <c r="K73">
        <f>J73*1000/_xlfn.XLOOKUP(A73,FOLK1A!A:A,FOLK1A!C:C)</f>
        <v>7364.6408839779006</v>
      </c>
      <c r="L73" s="3">
        <f t="shared" si="17"/>
        <v>84.67541070727458</v>
      </c>
      <c r="M73">
        <f t="shared" si="11"/>
        <v>13214.877000000095</v>
      </c>
      <c r="N73" s="3">
        <f t="shared" si="12"/>
        <v>1.8666711921092709</v>
      </c>
      <c r="O73" s="3">
        <f t="shared" si="18"/>
        <v>95.685292142843537</v>
      </c>
      <c r="P73" s="3">
        <f t="shared" si="19"/>
        <v>-8.9603351369675011E-2</v>
      </c>
    </row>
    <row r="74" spans="1:16" x14ac:dyDescent="0.25">
      <c r="A74" t="s">
        <v>78</v>
      </c>
      <c r="B74">
        <f>_xlfn.XLOOKUP(A74,grp.200!E:E,grp.200!F:F)</f>
        <v>98671</v>
      </c>
      <c r="C74">
        <f>_xlfn.XLOOKUP(A74,'6.45'!A:A,'6.45'!B:B)</f>
        <v>274580</v>
      </c>
      <c r="D74">
        <f t="shared" si="13"/>
        <v>373251</v>
      </c>
      <c r="E74">
        <f t="shared" si="14"/>
        <v>387061.28699999995</v>
      </c>
      <c r="F74">
        <f>E74*1000/_xlfn.XLOOKUP(A74,FOLK1A!A:A,FOLK1A!B:B)</f>
        <v>10525.69241019226</v>
      </c>
      <c r="G74" s="3">
        <f t="shared" si="15"/>
        <v>122.74259401572054</v>
      </c>
      <c r="H74">
        <f>_xlfn.XLOOKUP(A74,grp.200!E:E,grp.200!G:G)</f>
        <v>107091</v>
      </c>
      <c r="I74">
        <f>_xlfn.XLOOKUP(A74,'6.45'!A:A,'6.45'!C:C)</f>
        <v>313838</v>
      </c>
      <c r="J74">
        <f t="shared" si="16"/>
        <v>420929</v>
      </c>
      <c r="K74">
        <f>J74*1000/_xlfn.XLOOKUP(A74,FOLK1A!A:A,FOLK1A!C:C)</f>
        <v>11482.595886300398</v>
      </c>
      <c r="L74" s="3">
        <f t="shared" si="17"/>
        <v>132.02185116363447</v>
      </c>
      <c r="M74">
        <f t="shared" si="11"/>
        <v>33867.713000000047</v>
      </c>
      <c r="N74" s="3">
        <f t="shared" si="12"/>
        <v>8.7499613465606156</v>
      </c>
      <c r="O74" s="3">
        <f t="shared" si="18"/>
        <v>956.90347610813842</v>
      </c>
      <c r="P74" s="3">
        <f t="shared" si="19"/>
        <v>9.2792571479139241</v>
      </c>
    </row>
    <row r="75" spans="1:16" x14ac:dyDescent="0.25">
      <c r="A75" t="s">
        <v>79</v>
      </c>
      <c r="B75">
        <f>_xlfn.XLOOKUP(A75,grp.200!E:E,grp.200!F:F)</f>
        <v>22048</v>
      </c>
      <c r="C75">
        <f>_xlfn.XLOOKUP(A75,'6.45'!A:A,'6.45'!B:B)</f>
        <v>169378</v>
      </c>
      <c r="D75">
        <f t="shared" si="13"/>
        <v>191426</v>
      </c>
      <c r="E75">
        <f t="shared" si="14"/>
        <v>198508.76199999999</v>
      </c>
      <c r="F75">
        <f>E75*1000/_xlfn.XLOOKUP(A75,FOLK1A!A:A,FOLK1A!B:B)</f>
        <v>8307.1962671576839</v>
      </c>
      <c r="G75" s="3">
        <f t="shared" si="15"/>
        <v>96.872184659443249</v>
      </c>
      <c r="H75">
        <f>_xlfn.XLOOKUP(A75,grp.200!E:E,grp.200!G:G)</f>
        <v>19622</v>
      </c>
      <c r="I75">
        <f>_xlfn.XLOOKUP(A75,'6.45'!A:A,'6.45'!C:C)</f>
        <v>182089</v>
      </c>
      <c r="J75">
        <f t="shared" si="16"/>
        <v>201711</v>
      </c>
      <c r="K75">
        <f>J75*1000/_xlfn.XLOOKUP(A75,FOLK1A!A:A,FOLK1A!C:C)</f>
        <v>8375.6591786737536</v>
      </c>
      <c r="L75" s="3">
        <f t="shared" si="17"/>
        <v>96.299655620856797</v>
      </c>
      <c r="M75">
        <f t="shared" si="11"/>
        <v>3202.2380000000121</v>
      </c>
      <c r="N75" s="3">
        <f t="shared" si="12"/>
        <v>1.613146930008063</v>
      </c>
      <c r="O75" s="3">
        <f t="shared" si="18"/>
        <v>68.462911516069653</v>
      </c>
      <c r="P75" s="3">
        <f t="shared" si="19"/>
        <v>-0.57252903858645254</v>
      </c>
    </row>
    <row r="76" spans="1:16" x14ac:dyDescent="0.25">
      <c r="A76" t="s">
        <v>80</v>
      </c>
      <c r="B76">
        <f>_xlfn.XLOOKUP(A76,grp.200!E:E,grp.200!F:F)</f>
        <v>227363</v>
      </c>
      <c r="C76">
        <f>_xlfn.XLOOKUP(A76,'6.45'!A:A,'6.45'!B:B)</f>
        <v>530961</v>
      </c>
      <c r="D76">
        <f t="shared" si="13"/>
        <v>758324</v>
      </c>
      <c r="E76">
        <f t="shared" si="14"/>
        <v>786381.9879999999</v>
      </c>
      <c r="F76">
        <f>E76*1000/_xlfn.XLOOKUP(A76,FOLK1A!A:A,FOLK1A!B:B)</f>
        <v>7865.8650049012731</v>
      </c>
      <c r="G76" s="3">
        <f t="shared" si="15"/>
        <v>91.72571620506109</v>
      </c>
      <c r="H76">
        <f>_xlfn.XLOOKUP(A76,grp.200!E:E,grp.200!G:G)</f>
        <v>225740</v>
      </c>
      <c r="I76">
        <f>_xlfn.XLOOKUP(A76,'6.45'!A:A,'6.45'!C:C)</f>
        <v>560325</v>
      </c>
      <c r="J76">
        <f t="shared" si="16"/>
        <v>786065</v>
      </c>
      <c r="K76">
        <f>J76*1000/_xlfn.XLOOKUP(A76,FOLK1A!A:A,FOLK1A!C:C)</f>
        <v>7832.7653553350074</v>
      </c>
      <c r="L76" s="3">
        <f t="shared" si="17"/>
        <v>90.057700556671634</v>
      </c>
      <c r="M76">
        <f t="shared" si="11"/>
        <v>-316.98799999989569</v>
      </c>
      <c r="N76" s="3">
        <f t="shared" si="12"/>
        <v>-4.0309671996187138E-2</v>
      </c>
      <c r="O76" s="3">
        <f t="shared" si="18"/>
        <v>-33.099649566265725</v>
      </c>
      <c r="P76" s="3">
        <f t="shared" si="19"/>
        <v>-1.6680156483894564</v>
      </c>
    </row>
    <row r="77" spans="1:16" x14ac:dyDescent="0.25">
      <c r="A77" t="s">
        <v>81</v>
      </c>
      <c r="B77">
        <f>_xlfn.XLOOKUP(A77,grp.200!E:E,grp.200!F:F)</f>
        <v>2798</v>
      </c>
      <c r="C77">
        <f>_xlfn.XLOOKUP(A77,'6.45'!A:A,'6.45'!B:B)</f>
        <v>49911</v>
      </c>
      <c r="D77">
        <f t="shared" si="13"/>
        <v>52709</v>
      </c>
      <c r="E77">
        <f t="shared" si="14"/>
        <v>54659.232999999993</v>
      </c>
      <c r="F77">
        <f>E77*1000/_xlfn.XLOOKUP(A77,FOLK1A!A:A,FOLK1A!B:B)</f>
        <v>14796.760422306441</v>
      </c>
      <c r="G77" s="3">
        <f t="shared" si="15"/>
        <v>172.54853044198612</v>
      </c>
      <c r="H77">
        <f>_xlfn.XLOOKUP(A77,grp.200!E:E,grp.200!G:G)</f>
        <v>4809</v>
      </c>
      <c r="I77">
        <f>_xlfn.XLOOKUP(A77,'6.45'!A:A,'6.45'!C:C)</f>
        <v>50460</v>
      </c>
      <c r="J77">
        <f t="shared" si="16"/>
        <v>55269</v>
      </c>
      <c r="K77">
        <f>J77*1000/_xlfn.XLOOKUP(A77,FOLK1A!A:A,FOLK1A!C:C)</f>
        <v>15117.34135667396</v>
      </c>
      <c r="L77" s="3">
        <f t="shared" si="17"/>
        <v>173.81256036031266</v>
      </c>
      <c r="M77">
        <f t="shared" si="11"/>
        <v>609.7670000000071</v>
      </c>
      <c r="N77" s="3">
        <f t="shared" si="12"/>
        <v>1.1155791373801516</v>
      </c>
      <c r="O77" s="3">
        <f t="shared" si="18"/>
        <v>320.58093436751915</v>
      </c>
      <c r="P77" s="3">
        <f t="shared" si="19"/>
        <v>1.2640299183265427</v>
      </c>
    </row>
    <row r="78" spans="1:16" x14ac:dyDescent="0.25">
      <c r="A78" t="s">
        <v>82</v>
      </c>
      <c r="B78">
        <f>_xlfn.XLOOKUP(A78,grp.200!E:E,grp.200!F:F)</f>
        <v>85777</v>
      </c>
      <c r="C78">
        <f>_xlfn.XLOOKUP(A78,'6.45'!A:A,'6.45'!B:B)</f>
        <v>535148</v>
      </c>
      <c r="D78">
        <f t="shared" si="13"/>
        <v>620925</v>
      </c>
      <c r="E78">
        <f t="shared" si="14"/>
        <v>643899.22499999998</v>
      </c>
      <c r="F78">
        <f>E78*1000/_xlfn.XLOOKUP(A78,FOLK1A!A:A,FOLK1A!B:B)</f>
        <v>6391.2496153731627</v>
      </c>
      <c r="G78" s="3">
        <f t="shared" si="15"/>
        <v>74.529876631512664</v>
      </c>
      <c r="H78">
        <f>_xlfn.XLOOKUP(A78,grp.200!E:E,grp.200!G:G)</f>
        <v>99773</v>
      </c>
      <c r="I78">
        <f>_xlfn.XLOOKUP(A78,'6.45'!A:A,'6.45'!C:C)</f>
        <v>586690</v>
      </c>
      <c r="J78">
        <f t="shared" si="16"/>
        <v>686463</v>
      </c>
      <c r="K78">
        <f>J78*1000/_xlfn.XLOOKUP(A78,FOLK1A!A:A,FOLK1A!C:C)</f>
        <v>6758.2550652726095</v>
      </c>
      <c r="L78" s="3">
        <f t="shared" si="17"/>
        <v>77.703452528343846</v>
      </c>
      <c r="M78">
        <f t="shared" si="11"/>
        <v>42563.775000000023</v>
      </c>
      <c r="N78" s="3">
        <f t="shared" si="12"/>
        <v>6.6103162338796153</v>
      </c>
      <c r="O78" s="3">
        <f t="shared" si="18"/>
        <v>367.00544989944683</v>
      </c>
      <c r="P78" s="3">
        <f t="shared" si="19"/>
        <v>3.1735758968311814</v>
      </c>
    </row>
    <row r="79" spans="1:16" x14ac:dyDescent="0.25">
      <c r="A79" t="s">
        <v>83</v>
      </c>
      <c r="B79">
        <f>_xlfn.XLOOKUP(A79,grp.200!E:E,grp.200!F:F)</f>
        <v>163170</v>
      </c>
      <c r="C79">
        <f>_xlfn.XLOOKUP(A79,'6.45'!A:A,'6.45'!B:B)</f>
        <v>369875</v>
      </c>
      <c r="D79">
        <f t="shared" si="13"/>
        <v>533045</v>
      </c>
      <c r="E79">
        <f t="shared" si="14"/>
        <v>552767.66499999992</v>
      </c>
      <c r="F79">
        <f>E79*1000/_xlfn.XLOOKUP(A79,FOLK1A!A:A,FOLK1A!B:B)</f>
        <v>8477.3815658308395</v>
      </c>
      <c r="G79" s="3">
        <f t="shared" si="15"/>
        <v>98.856755764927584</v>
      </c>
      <c r="H79">
        <f>_xlfn.XLOOKUP(A79,grp.200!E:E,grp.200!G:G)</f>
        <v>170327</v>
      </c>
      <c r="I79">
        <f>_xlfn.XLOOKUP(A79,'6.45'!A:A,'6.45'!C:C)</f>
        <v>366188</v>
      </c>
      <c r="J79">
        <f t="shared" si="16"/>
        <v>536515</v>
      </c>
      <c r="K79">
        <f>J79*1000/_xlfn.XLOOKUP(A79,FOLK1A!A:A,FOLK1A!C:C)</f>
        <v>8158.6830900243312</v>
      </c>
      <c r="L79" s="3">
        <f t="shared" si="17"/>
        <v>93.804959720610242</v>
      </c>
      <c r="M79">
        <f t="shared" si="11"/>
        <v>-16252.664999999921</v>
      </c>
      <c r="N79" s="3">
        <f t="shared" si="12"/>
        <v>-2.9402343930519024</v>
      </c>
      <c r="O79" s="3">
        <f t="shared" si="18"/>
        <v>-318.69847580650821</v>
      </c>
      <c r="P79" s="3">
        <f t="shared" si="19"/>
        <v>-5.0517960443173422</v>
      </c>
    </row>
    <row r="80" spans="1:16" x14ac:dyDescent="0.25">
      <c r="A80" t="s">
        <v>84</v>
      </c>
      <c r="B80">
        <f>_xlfn.XLOOKUP(A80,grp.200!E:E,grp.200!F:F)</f>
        <v>57279</v>
      </c>
      <c r="C80">
        <f>_xlfn.XLOOKUP(A80,'6.45'!A:A,'6.45'!B:B)</f>
        <v>285430</v>
      </c>
      <c r="D80">
        <f t="shared" si="13"/>
        <v>342709</v>
      </c>
      <c r="E80">
        <f t="shared" si="14"/>
        <v>355389.23299999995</v>
      </c>
      <c r="F80">
        <f>E80*1000/_xlfn.XLOOKUP(A80,FOLK1A!A:A,FOLK1A!B:B)</f>
        <v>8063.1008485343482</v>
      </c>
      <c r="G80" s="3">
        <f t="shared" si="15"/>
        <v>94.025730126896804</v>
      </c>
      <c r="H80">
        <f>_xlfn.XLOOKUP(A80,grp.200!E:E,grp.200!G:G)</f>
        <v>57744</v>
      </c>
      <c r="I80">
        <f>_xlfn.XLOOKUP(A80,'6.45'!A:A,'6.45'!C:C)</f>
        <v>311049</v>
      </c>
      <c r="J80">
        <f t="shared" si="16"/>
        <v>368793</v>
      </c>
      <c r="K80">
        <f>J80*1000/_xlfn.XLOOKUP(A80,FOLK1A!A:A,FOLK1A!C:C)</f>
        <v>8362.4634362032612</v>
      </c>
      <c r="L80" s="3">
        <f t="shared" si="17"/>
        <v>96.147936761664738</v>
      </c>
      <c r="M80">
        <f t="shared" si="11"/>
        <v>13403.767000000051</v>
      </c>
      <c r="N80" s="3">
        <f t="shared" si="12"/>
        <v>3.7715737437661914</v>
      </c>
      <c r="O80" s="3">
        <f t="shared" si="18"/>
        <v>299.36258766891297</v>
      </c>
      <c r="P80" s="3">
        <f t="shared" si="19"/>
        <v>2.1222066347679345</v>
      </c>
    </row>
    <row r="81" spans="1:16" x14ac:dyDescent="0.25">
      <c r="A81" t="s">
        <v>85</v>
      </c>
      <c r="B81">
        <f>_xlfn.XLOOKUP(A81,grp.200!E:E,grp.200!F:F)</f>
        <v>487364</v>
      </c>
      <c r="C81">
        <f>_xlfn.XLOOKUP(A81,'6.45'!A:A,'6.45'!B:B)</f>
        <v>2256961</v>
      </c>
      <c r="D81">
        <f t="shared" si="13"/>
        <v>2744325</v>
      </c>
      <c r="E81">
        <f t="shared" si="14"/>
        <v>2845865.0249999999</v>
      </c>
      <c r="F81">
        <f>E81*1000/_xlfn.XLOOKUP(A81,FOLK1A!A:A,FOLK1A!B:B)</f>
        <v>7752.3938626241161</v>
      </c>
      <c r="G81" s="3">
        <f t="shared" si="15"/>
        <v>90.402502319812214</v>
      </c>
      <c r="H81">
        <f>_xlfn.XLOOKUP(A81,grp.200!E:E,grp.200!G:G)</f>
        <v>472459</v>
      </c>
      <c r="I81">
        <f>_xlfn.XLOOKUP(A81,'6.45'!A:A,'6.45'!C:C)</f>
        <v>2399215</v>
      </c>
      <c r="J81">
        <f t="shared" si="16"/>
        <v>2871674</v>
      </c>
      <c r="K81">
        <f>J81*1000/_xlfn.XLOOKUP(A81,FOLK1A!A:A,FOLK1A!C:C)</f>
        <v>7690.8577672555093</v>
      </c>
      <c r="L81" s="3">
        <f t="shared" si="17"/>
        <v>88.426109350472871</v>
      </c>
      <c r="M81">
        <f t="shared" si="11"/>
        <v>25808.975000000093</v>
      </c>
      <c r="N81" s="3">
        <f t="shared" si="12"/>
        <v>0.9068938538292094</v>
      </c>
      <c r="O81" s="3">
        <f t="shared" si="18"/>
        <v>-61.536095368606766</v>
      </c>
      <c r="P81" s="3">
        <f t="shared" si="19"/>
        <v>-1.9763929693393436</v>
      </c>
    </row>
    <row r="82" spans="1:16" x14ac:dyDescent="0.25">
      <c r="A82" t="s">
        <v>86</v>
      </c>
      <c r="B82">
        <f>_xlfn.XLOOKUP(A82,grp.200!E:E,grp.200!F:F)</f>
        <v>225182</v>
      </c>
      <c r="C82">
        <f>_xlfn.XLOOKUP(A82,'6.45'!A:A,'6.45'!B:B)</f>
        <v>460718</v>
      </c>
      <c r="D82">
        <f t="shared" si="13"/>
        <v>685900</v>
      </c>
      <c r="E82">
        <f t="shared" si="14"/>
        <v>711278.29999999993</v>
      </c>
      <c r="F82">
        <f>E82*1000/_xlfn.XLOOKUP(A82,FOLK1A!A:A,FOLK1A!B:B)</f>
        <v>7916.4622473510808</v>
      </c>
      <c r="G82" s="3">
        <f t="shared" si="15"/>
        <v>92.31574264192696</v>
      </c>
      <c r="H82">
        <f>_xlfn.XLOOKUP(A82,grp.200!E:E,grp.200!G:G)</f>
        <v>238037</v>
      </c>
      <c r="I82">
        <f>_xlfn.XLOOKUP(A82,'6.45'!A:A,'6.45'!C:C)</f>
        <v>480490</v>
      </c>
      <c r="J82">
        <f t="shared" si="16"/>
        <v>718527</v>
      </c>
      <c r="K82">
        <f>J82*1000/_xlfn.XLOOKUP(A82,FOLK1A!A:A,FOLK1A!C:C)</f>
        <v>7983.1011265915604</v>
      </c>
      <c r="L82" s="3">
        <f t="shared" si="17"/>
        <v>91.786195316387293</v>
      </c>
      <c r="M82">
        <f t="shared" si="11"/>
        <v>7248.7000000000698</v>
      </c>
      <c r="N82" s="3">
        <f t="shared" si="12"/>
        <v>1.0191088354586482</v>
      </c>
      <c r="O82" s="3">
        <f t="shared" si="18"/>
        <v>66.638879240479582</v>
      </c>
      <c r="P82" s="3">
        <f t="shared" si="19"/>
        <v>-0.52954732553966721</v>
      </c>
    </row>
    <row r="83" spans="1:16" x14ac:dyDescent="0.25">
      <c r="A83" t="s">
        <v>87</v>
      </c>
      <c r="B83">
        <f>_xlfn.XLOOKUP(A83,grp.200!E:E,grp.200!F:F)</f>
        <v>140809</v>
      </c>
      <c r="C83">
        <f>_xlfn.XLOOKUP(A83,'6.45'!A:A,'6.45'!B:B)</f>
        <v>283671</v>
      </c>
      <c r="D83">
        <f t="shared" si="13"/>
        <v>424480</v>
      </c>
      <c r="E83">
        <f t="shared" si="14"/>
        <v>440185.75999999995</v>
      </c>
      <c r="F83">
        <f>E83*1000/_xlfn.XLOOKUP(A83,FOLK1A!A:A,FOLK1A!B:B)</f>
        <v>7458.7528805747588</v>
      </c>
      <c r="G83" s="3">
        <f t="shared" si="15"/>
        <v>86.978285228767334</v>
      </c>
      <c r="H83">
        <f>_xlfn.XLOOKUP(A83,grp.200!E:E,grp.200!G:G)</f>
        <v>151679</v>
      </c>
      <c r="I83">
        <f>_xlfn.XLOOKUP(A83,'6.45'!A:A,'6.45'!C:C)</f>
        <v>284971</v>
      </c>
      <c r="J83">
        <f t="shared" si="16"/>
        <v>436650</v>
      </c>
      <c r="K83">
        <f>J83*1000/_xlfn.XLOOKUP(A83,FOLK1A!A:A,FOLK1A!C:C)</f>
        <v>7375.7200047296501</v>
      </c>
      <c r="L83" s="3">
        <f t="shared" si="17"/>
        <v>84.802793578307828</v>
      </c>
      <c r="M83">
        <f t="shared" si="11"/>
        <v>-3535.7599999999511</v>
      </c>
      <c r="N83" s="3">
        <f t="shared" si="12"/>
        <v>-0.8032427037167108</v>
      </c>
      <c r="O83" s="3">
        <f t="shared" si="18"/>
        <v>-83.03287584510872</v>
      </c>
      <c r="P83" s="3">
        <f t="shared" si="19"/>
        <v>-2.1754916504595059</v>
      </c>
    </row>
    <row r="84" spans="1:16" x14ac:dyDescent="0.25">
      <c r="A84" t="s">
        <v>88</v>
      </c>
      <c r="B84">
        <f>_xlfn.XLOOKUP(A84,grp.200!E:E,grp.200!F:F)</f>
        <v>98728</v>
      </c>
      <c r="C84">
        <f>_xlfn.XLOOKUP(A84,'6.45'!A:A,'6.45'!B:B)</f>
        <v>243483</v>
      </c>
      <c r="D84">
        <f t="shared" si="13"/>
        <v>342211</v>
      </c>
      <c r="E84">
        <f t="shared" si="14"/>
        <v>354872.80699999997</v>
      </c>
      <c r="F84">
        <f>E84*1000/_xlfn.XLOOKUP(A84,FOLK1A!A:A,FOLK1A!B:B)</f>
        <v>8303.6433769333362</v>
      </c>
      <c r="G84" s="3">
        <f t="shared" si="15"/>
        <v>96.830753564424057</v>
      </c>
      <c r="H84">
        <f>_xlfn.XLOOKUP(A84,grp.200!E:E,grp.200!G:G)</f>
        <v>102595</v>
      </c>
      <c r="I84">
        <f>_xlfn.XLOOKUP(A84,'6.45'!A:A,'6.45'!C:C)</f>
        <v>254192</v>
      </c>
      <c r="J84">
        <f t="shared" si="16"/>
        <v>356787</v>
      </c>
      <c r="K84">
        <f>J84*1000/_xlfn.XLOOKUP(A84,FOLK1A!A:A,FOLK1A!C:C)</f>
        <v>8295.6357971587349</v>
      </c>
      <c r="L84" s="3">
        <f t="shared" si="17"/>
        <v>95.379581878943512</v>
      </c>
      <c r="M84">
        <f t="shared" si="11"/>
        <v>1914.1930000000284</v>
      </c>
      <c r="N84" s="3">
        <f t="shared" si="12"/>
        <v>0.53940255839327489</v>
      </c>
      <c r="O84" s="3">
        <f t="shared" si="18"/>
        <v>-8.007579774601254</v>
      </c>
      <c r="P84" s="3">
        <f t="shared" si="19"/>
        <v>-1.4511716854805456</v>
      </c>
    </row>
    <row r="85" spans="1:16" x14ac:dyDescent="0.25">
      <c r="A85" t="s">
        <v>89</v>
      </c>
      <c r="B85">
        <f>_xlfn.XLOOKUP(A85,grp.200!E:E,grp.200!F:F)</f>
        <v>47625</v>
      </c>
      <c r="C85">
        <f>_xlfn.XLOOKUP(A85,'6.45'!A:A,'6.45'!B:B)</f>
        <v>137368</v>
      </c>
      <c r="D85">
        <f t="shared" si="13"/>
        <v>184993</v>
      </c>
      <c r="E85">
        <f t="shared" si="14"/>
        <v>191837.74099999998</v>
      </c>
      <c r="F85">
        <f>E85*1000/_xlfn.XLOOKUP(A85,FOLK1A!A:A,FOLK1A!B:B)</f>
        <v>10038.604971219256</v>
      </c>
      <c r="G85" s="3">
        <f t="shared" si="15"/>
        <v>117.06255193942656</v>
      </c>
      <c r="H85">
        <f>_xlfn.XLOOKUP(A85,grp.200!E:E,grp.200!G:G)</f>
        <v>48690</v>
      </c>
      <c r="I85">
        <f>_xlfn.XLOOKUP(A85,'6.45'!A:A,'6.45'!C:C)</f>
        <v>140538</v>
      </c>
      <c r="J85">
        <f t="shared" si="16"/>
        <v>189228</v>
      </c>
      <c r="K85">
        <f>J85*1000/_xlfn.XLOOKUP(A85,FOLK1A!A:A,FOLK1A!C:C)</f>
        <v>10065.319148936171</v>
      </c>
      <c r="L85" s="3">
        <f t="shared" si="17"/>
        <v>115.72662486369826</v>
      </c>
      <c r="M85">
        <f t="shared" si="11"/>
        <v>-2609.74099999998</v>
      </c>
      <c r="N85" s="3">
        <f t="shared" si="12"/>
        <v>-1.3603897681426411</v>
      </c>
      <c r="O85" s="3">
        <f t="shared" si="18"/>
        <v>26.714177716914492</v>
      </c>
      <c r="P85" s="3">
        <f t="shared" si="19"/>
        <v>-1.3359270757282928</v>
      </c>
    </row>
    <row r="86" spans="1:16" x14ac:dyDescent="0.25">
      <c r="A86" t="s">
        <v>90</v>
      </c>
      <c r="B86">
        <f>_xlfn.XLOOKUP(A86,grp.200!E:E,grp.200!F:F)</f>
        <v>80086</v>
      </c>
      <c r="C86">
        <f>_xlfn.XLOOKUP(A86,'6.45'!A:A,'6.45'!B:B)</f>
        <v>326497</v>
      </c>
      <c r="D86">
        <f t="shared" si="13"/>
        <v>406583</v>
      </c>
      <c r="E86">
        <f t="shared" si="14"/>
        <v>421626.571</v>
      </c>
      <c r="F86">
        <f>E86*1000/_xlfn.XLOOKUP(A86,FOLK1A!A:A,FOLK1A!B:B)</f>
        <v>7499.8500658152198</v>
      </c>
      <c r="G86" s="3">
        <f t="shared" si="15"/>
        <v>87.457529246792603</v>
      </c>
      <c r="H86">
        <f>_xlfn.XLOOKUP(A86,grp.200!E:E,grp.200!G:G)</f>
        <v>79569</v>
      </c>
      <c r="I86">
        <f>_xlfn.XLOOKUP(A86,'6.45'!A:A,'6.45'!C:C)</f>
        <v>355457</v>
      </c>
      <c r="J86">
        <f t="shared" si="16"/>
        <v>435026</v>
      </c>
      <c r="K86">
        <f>J86*1000/_xlfn.XLOOKUP(A86,FOLK1A!A:A,FOLK1A!C:C)</f>
        <v>7826.7424705840021</v>
      </c>
      <c r="L86" s="3">
        <f t="shared" si="17"/>
        <v>89.988452069478811</v>
      </c>
      <c r="M86">
        <f t="shared" si="11"/>
        <v>13399.429000000004</v>
      </c>
      <c r="N86" s="3">
        <f t="shared" si="12"/>
        <v>3.1780323920809068</v>
      </c>
      <c r="O86" s="3">
        <f t="shared" si="18"/>
        <v>326.8924047687824</v>
      </c>
      <c r="P86" s="3">
        <f t="shared" si="19"/>
        <v>2.5309228226862075</v>
      </c>
    </row>
    <row r="87" spans="1:16" x14ac:dyDescent="0.25">
      <c r="A87" t="s">
        <v>91</v>
      </c>
      <c r="B87">
        <f>_xlfn.XLOOKUP(A87,grp.200!E:E,grp.200!F:F)</f>
        <v>97186</v>
      </c>
      <c r="C87">
        <f>_xlfn.XLOOKUP(A87,'6.45'!A:A,'6.45'!B:B)</f>
        <v>290168</v>
      </c>
      <c r="D87">
        <f t="shared" si="13"/>
        <v>387354</v>
      </c>
      <c r="E87">
        <f t="shared" si="14"/>
        <v>401686.098</v>
      </c>
      <c r="F87">
        <f>E87*1000/_xlfn.XLOOKUP(A87,FOLK1A!A:A,FOLK1A!B:B)</f>
        <v>8978.4326426607659</v>
      </c>
      <c r="G87" s="3">
        <f t="shared" si="15"/>
        <v>104.69963113196026</v>
      </c>
      <c r="H87">
        <f>_xlfn.XLOOKUP(A87,grp.200!E:E,grp.200!G:G)</f>
        <v>105244</v>
      </c>
      <c r="I87">
        <f>_xlfn.XLOOKUP(A87,'6.45'!A:A,'6.45'!C:C)</f>
        <v>304146</v>
      </c>
      <c r="J87">
        <f t="shared" si="16"/>
        <v>409390</v>
      </c>
      <c r="K87">
        <f>J87*1000/_xlfn.XLOOKUP(A87,FOLK1A!A:A,FOLK1A!C:C)</f>
        <v>9235.4719364735611</v>
      </c>
      <c r="L87" s="3">
        <f t="shared" si="17"/>
        <v>106.18540559088501</v>
      </c>
      <c r="M87">
        <f t="shared" si="11"/>
        <v>7703.9020000000019</v>
      </c>
      <c r="N87" s="3">
        <f t="shared" si="12"/>
        <v>1.9178911190498811</v>
      </c>
      <c r="O87" s="3">
        <f t="shared" si="18"/>
        <v>257.03929381279522</v>
      </c>
      <c r="P87" s="3">
        <f t="shared" si="19"/>
        <v>1.4857744589247517</v>
      </c>
    </row>
    <row r="88" spans="1:16" x14ac:dyDescent="0.25">
      <c r="A88" t="s">
        <v>92</v>
      </c>
      <c r="B88">
        <f>_xlfn.XLOOKUP(A88,grp.200!E:E,grp.200!F:F)</f>
        <v>42898</v>
      </c>
      <c r="C88">
        <f>_xlfn.XLOOKUP(A88,'6.45'!A:A,'6.45'!B:B)</f>
        <v>165819</v>
      </c>
      <c r="D88">
        <f t="shared" si="13"/>
        <v>208717</v>
      </c>
      <c r="E88">
        <f t="shared" si="14"/>
        <v>216439.52899999998</v>
      </c>
      <c r="F88">
        <f>E88*1000/_xlfn.XLOOKUP(A88,FOLK1A!A:A,FOLK1A!B:B)</f>
        <v>10509.834369233757</v>
      </c>
      <c r="G88" s="3">
        <f t="shared" si="15"/>
        <v>122.55766964139916</v>
      </c>
      <c r="H88">
        <f>_xlfn.XLOOKUP(A88,grp.200!E:E,grp.200!G:G)</f>
        <v>44785</v>
      </c>
      <c r="I88">
        <f>_xlfn.XLOOKUP(A88,'6.45'!A:A,'6.45'!C:C)</f>
        <v>166876</v>
      </c>
      <c r="J88">
        <f t="shared" si="16"/>
        <v>211661</v>
      </c>
      <c r="K88">
        <f>J88*1000/_xlfn.XLOOKUP(A88,FOLK1A!A:A,FOLK1A!C:C)</f>
        <v>10463.245835187108</v>
      </c>
      <c r="L88" s="3">
        <f t="shared" si="17"/>
        <v>120.30181136912408</v>
      </c>
      <c r="M88">
        <f t="shared" si="11"/>
        <v>-4778.5289999999804</v>
      </c>
      <c r="N88" s="3">
        <f t="shared" si="12"/>
        <v>-2.207789409854048</v>
      </c>
      <c r="O88" s="3">
        <f t="shared" si="18"/>
        <v>-46.588534046648419</v>
      </c>
      <c r="P88" s="3">
        <f t="shared" si="19"/>
        <v>-2.2558582722750771</v>
      </c>
    </row>
    <row r="89" spans="1:16" x14ac:dyDescent="0.25">
      <c r="A89" t="s">
        <v>93</v>
      </c>
      <c r="B89">
        <f>_xlfn.XLOOKUP(A89,grp.200!E:E,grp.200!F:F)</f>
        <v>209369</v>
      </c>
      <c r="C89">
        <f>_xlfn.XLOOKUP(A89,'6.45'!A:A,'6.45'!B:B)</f>
        <v>473282</v>
      </c>
      <c r="D89">
        <f t="shared" si="13"/>
        <v>682651</v>
      </c>
      <c r="E89">
        <f t="shared" si="14"/>
        <v>707909.08699999994</v>
      </c>
      <c r="F89">
        <f>E89*1000/_xlfn.XLOOKUP(A89,FOLK1A!A:A,FOLK1A!B:B)</f>
        <v>7262.6917165955356</v>
      </c>
      <c r="G89" s="3">
        <f t="shared" si="15"/>
        <v>84.691969524800086</v>
      </c>
      <c r="H89">
        <f>_xlfn.XLOOKUP(A89,grp.200!E:E,grp.200!G:G)</f>
        <v>199154</v>
      </c>
      <c r="I89">
        <f>_xlfn.XLOOKUP(A89,'6.45'!A:A,'6.45'!C:C)</f>
        <v>475395</v>
      </c>
      <c r="J89">
        <f t="shared" si="16"/>
        <v>674549</v>
      </c>
      <c r="K89">
        <f>J89*1000/_xlfn.XLOOKUP(A89,FOLK1A!A:A,FOLK1A!C:C)</f>
        <v>6909.8759488224869</v>
      </c>
      <c r="L89" s="3">
        <f t="shared" si="17"/>
        <v>79.446722945549993</v>
      </c>
      <c r="M89">
        <f t="shared" si="11"/>
        <v>-33360.086999999941</v>
      </c>
      <c r="N89" s="3">
        <f t="shared" si="12"/>
        <v>-4.7124818161855213</v>
      </c>
      <c r="O89" s="3">
        <f t="shared" si="18"/>
        <v>-352.81576777304872</v>
      </c>
      <c r="P89" s="3">
        <f t="shared" si="19"/>
        <v>-5.2452465792500931</v>
      </c>
    </row>
    <row r="90" spans="1:16" x14ac:dyDescent="0.25">
      <c r="A90" t="s">
        <v>94</v>
      </c>
      <c r="B90">
        <f>_xlfn.XLOOKUP(A90,grp.200!E:E,grp.200!F:F)</f>
        <v>57413</v>
      </c>
      <c r="C90">
        <f>_xlfn.XLOOKUP(A90,'6.45'!A:A,'6.45'!B:B)</f>
        <v>235987</v>
      </c>
      <c r="D90">
        <f t="shared" si="13"/>
        <v>293400</v>
      </c>
      <c r="E90">
        <f t="shared" si="14"/>
        <v>304255.8</v>
      </c>
      <c r="F90">
        <f>E90*1000/_xlfn.XLOOKUP(A90,FOLK1A!A:A,FOLK1A!B:B)</f>
        <v>8309.8213798000761</v>
      </c>
      <c r="G90" s="3">
        <f t="shared" si="15"/>
        <v>96.902796720175587</v>
      </c>
      <c r="H90">
        <f>_xlfn.XLOOKUP(A90,grp.200!E:E,grp.200!G:G)</f>
        <v>59481</v>
      </c>
      <c r="I90">
        <f>_xlfn.XLOOKUP(A90,'6.45'!A:A,'6.45'!C:C)</f>
        <v>244628</v>
      </c>
      <c r="J90">
        <f t="shared" si="16"/>
        <v>304109</v>
      </c>
      <c r="K90">
        <f>J90*1000/_xlfn.XLOOKUP(A90,FOLK1A!A:A,FOLK1A!C:C)</f>
        <v>8284.9942788644912</v>
      </c>
      <c r="L90" s="3">
        <f t="shared" si="17"/>
        <v>95.257230369031547</v>
      </c>
      <c r="M90">
        <f t="shared" si="11"/>
        <v>-146.79999999998836</v>
      </c>
      <c r="N90" s="3">
        <f t="shared" si="12"/>
        <v>-4.8248874795480762E-2</v>
      </c>
      <c r="O90" s="3">
        <f t="shared" si="18"/>
        <v>-24.827100935584895</v>
      </c>
      <c r="P90" s="3">
        <f t="shared" si="19"/>
        <v>-1.6455663511440406</v>
      </c>
    </row>
    <row r="91" spans="1:16" x14ac:dyDescent="0.25">
      <c r="A91" t="s">
        <v>95</v>
      </c>
      <c r="B91">
        <f>_xlfn.XLOOKUP(A91,grp.200!E:E,grp.200!F:F)</f>
        <v>113735</v>
      </c>
      <c r="C91">
        <f>_xlfn.XLOOKUP(A91,'6.45'!A:A,'6.45'!B:B)</f>
        <v>419758</v>
      </c>
      <c r="D91">
        <f t="shared" si="13"/>
        <v>533493</v>
      </c>
      <c r="E91">
        <f t="shared" si="14"/>
        <v>553232.24099999992</v>
      </c>
      <c r="F91">
        <f>E91*1000/_xlfn.XLOOKUP(A91,FOLK1A!A:A,FOLK1A!B:B)</f>
        <v>9477.0494895162374</v>
      </c>
      <c r="G91" s="3">
        <f t="shared" si="15"/>
        <v>110.51412036629482</v>
      </c>
      <c r="H91">
        <f>_xlfn.XLOOKUP(A91,grp.200!E:E,grp.200!G:G)</f>
        <v>110871</v>
      </c>
      <c r="I91">
        <f>_xlfn.XLOOKUP(A91,'6.45'!A:A,'6.45'!C:C)</f>
        <v>433161</v>
      </c>
      <c r="J91">
        <f t="shared" si="16"/>
        <v>544032</v>
      </c>
      <c r="K91">
        <f>J91*1000/_xlfn.XLOOKUP(A91,FOLK1A!A:A,FOLK1A!C:C)</f>
        <v>9398.9841401471967</v>
      </c>
      <c r="L91" s="3">
        <f t="shared" si="17"/>
        <v>108.06539719126813</v>
      </c>
      <c r="M91">
        <f t="shared" si="11"/>
        <v>-9200.2409999999218</v>
      </c>
      <c r="N91" s="3">
        <f t="shared" si="12"/>
        <v>-1.6629979813486546</v>
      </c>
      <c r="O91" s="3">
        <f t="shared" si="18"/>
        <v>-78.065349369040632</v>
      </c>
      <c r="P91" s="3">
        <f t="shared" si="19"/>
        <v>-2.4487231750266858</v>
      </c>
    </row>
    <row r="92" spans="1:16" x14ac:dyDescent="0.25">
      <c r="A92" t="s">
        <v>96</v>
      </c>
      <c r="B92">
        <f>_xlfn.XLOOKUP(A92,grp.200!E:E,grp.200!F:F)</f>
        <v>142138</v>
      </c>
      <c r="C92">
        <f>_xlfn.XLOOKUP(A92,'6.45'!A:A,'6.45'!B:B)</f>
        <v>446231</v>
      </c>
      <c r="D92">
        <f t="shared" si="13"/>
        <v>588369</v>
      </c>
      <c r="E92">
        <f t="shared" si="14"/>
        <v>610138.65299999993</v>
      </c>
      <c r="F92">
        <f>E92*1000/_xlfn.XLOOKUP(A92,FOLK1A!A:A,FOLK1A!B:B)</f>
        <v>9601.8294882286264</v>
      </c>
      <c r="G92" s="3">
        <f t="shared" si="15"/>
        <v>111.96920950688249</v>
      </c>
      <c r="H92">
        <f>_xlfn.XLOOKUP(A92,grp.200!E:E,grp.200!G:G)</f>
        <v>154067</v>
      </c>
      <c r="I92">
        <f>_xlfn.XLOOKUP(A92,'6.45'!A:A,'6.45'!C:C)</f>
        <v>464719</v>
      </c>
      <c r="J92">
        <f t="shared" si="16"/>
        <v>618786</v>
      </c>
      <c r="K92">
        <f>J92*1000/_xlfn.XLOOKUP(A92,FOLK1A!A:A,FOLK1A!C:C)</f>
        <v>9773.7517966861997</v>
      </c>
      <c r="L92" s="3">
        <f t="shared" si="17"/>
        <v>112.37431133075873</v>
      </c>
      <c r="M92">
        <f t="shared" si="11"/>
        <v>8647.3470000000671</v>
      </c>
      <c r="N92" s="3">
        <f t="shared" si="12"/>
        <v>1.4172757220808412</v>
      </c>
      <c r="O92" s="3">
        <f t="shared" si="18"/>
        <v>171.92230845757331</v>
      </c>
      <c r="P92" s="3">
        <f t="shared" si="19"/>
        <v>0.40510182387623672</v>
      </c>
    </row>
    <row r="93" spans="1:16" x14ac:dyDescent="0.25">
      <c r="A93" t="s">
        <v>97</v>
      </c>
      <c r="B93">
        <f>_xlfn.XLOOKUP(A93,grp.200!E:E,grp.200!F:F)</f>
        <v>58563</v>
      </c>
      <c r="C93">
        <f>_xlfn.XLOOKUP(A93,'6.45'!A:A,'6.45'!B:B)</f>
        <v>237434</v>
      </c>
      <c r="D93">
        <f t="shared" si="13"/>
        <v>295997</v>
      </c>
      <c r="E93">
        <f t="shared" si="14"/>
        <v>306948.88899999997</v>
      </c>
      <c r="F93">
        <f>E93*1000/_xlfn.XLOOKUP(A93,FOLK1A!A:A,FOLK1A!B:B)</f>
        <v>8028.1657425328231</v>
      </c>
      <c r="G93" s="3">
        <f t="shared" si="15"/>
        <v>93.618343575424973</v>
      </c>
      <c r="H93">
        <f>_xlfn.XLOOKUP(A93,grp.200!E:E,grp.200!G:G)</f>
        <v>67176</v>
      </c>
      <c r="I93">
        <f>_xlfn.XLOOKUP(A93,'6.45'!A:A,'6.45'!C:C)</f>
        <v>250252</v>
      </c>
      <c r="J93">
        <f t="shared" si="16"/>
        <v>317428</v>
      </c>
      <c r="K93">
        <f>J93*1000/_xlfn.XLOOKUP(A93,FOLK1A!A:A,FOLK1A!C:C)</f>
        <v>8363.4926489961526</v>
      </c>
      <c r="L93" s="3">
        <f t="shared" si="17"/>
        <v>96.159770198938347</v>
      </c>
      <c r="M93">
        <f t="shared" si="11"/>
        <v>10479.111000000034</v>
      </c>
      <c r="N93" s="3">
        <f t="shared" si="12"/>
        <v>3.4139595794399615</v>
      </c>
      <c r="O93" s="3">
        <f t="shared" si="18"/>
        <v>335.32690646332958</v>
      </c>
      <c r="P93" s="3">
        <f t="shared" si="19"/>
        <v>2.5414266235133738</v>
      </c>
    </row>
    <row r="94" spans="1:16" x14ac:dyDescent="0.25">
      <c r="A94" t="s">
        <v>98</v>
      </c>
      <c r="B94">
        <f>_xlfn.XLOOKUP(A94,grp.200!E:E,grp.200!F:F)</f>
        <v>7176</v>
      </c>
      <c r="C94">
        <f>_xlfn.XLOOKUP(A94,'6.45'!A:A,'6.45'!B:B)</f>
        <v>26680</v>
      </c>
      <c r="D94">
        <f t="shared" si="13"/>
        <v>33856</v>
      </c>
      <c r="E94">
        <f t="shared" si="14"/>
        <v>35108.671999999999</v>
      </c>
      <c r="F94">
        <f>E94*1000/_xlfn.XLOOKUP(A94,FOLK1A!A:A,FOLK1A!B:B)</f>
        <v>19959.449687322343</v>
      </c>
      <c r="G94" s="3">
        <f t="shared" si="15"/>
        <v>232.75187363217449</v>
      </c>
      <c r="H94">
        <f>_xlfn.XLOOKUP(A94,grp.200!E:E,grp.200!G:G)</f>
        <v>7497</v>
      </c>
      <c r="I94">
        <f>_xlfn.XLOOKUP(A94,'6.45'!A:A,'6.45'!C:C)</f>
        <v>34594</v>
      </c>
      <c r="J94">
        <f t="shared" si="16"/>
        <v>42091</v>
      </c>
      <c r="K94">
        <f>J94*1000/_xlfn.XLOOKUP(A94,FOLK1A!A:A,FOLK1A!C:C)</f>
        <v>24485.747527632346</v>
      </c>
      <c r="L94" s="3">
        <f t="shared" si="17"/>
        <v>281.52638547353286</v>
      </c>
      <c r="M94">
        <f t="shared" si="11"/>
        <v>6982.3280000000013</v>
      </c>
      <c r="N94" s="3">
        <f t="shared" si="12"/>
        <v>19.887758785065984</v>
      </c>
      <c r="O94" s="3">
        <f t="shared" si="18"/>
        <v>4526.2978403100024</v>
      </c>
      <c r="P94" s="3">
        <f t="shared" si="19"/>
        <v>48.774511841358361</v>
      </c>
    </row>
    <row r="95" spans="1:16" x14ac:dyDescent="0.25">
      <c r="A95" t="s">
        <v>99</v>
      </c>
      <c r="B95">
        <f>_xlfn.XLOOKUP(A95,grp.200!E:E,grp.200!F:F)</f>
        <v>51742</v>
      </c>
      <c r="C95">
        <f>_xlfn.XLOOKUP(A95,'6.45'!A:A,'6.45'!B:B)</f>
        <v>291952</v>
      </c>
      <c r="D95">
        <f t="shared" si="13"/>
        <v>343694</v>
      </c>
      <c r="E95">
        <f t="shared" si="14"/>
        <v>356410.67799999996</v>
      </c>
      <c r="F95">
        <f>E95*1000/_xlfn.XLOOKUP(A95,FOLK1A!A:A,FOLK1A!B:B)</f>
        <v>8534.3297255878533</v>
      </c>
      <c r="G95" s="3">
        <f t="shared" si="15"/>
        <v>99.520841753819766</v>
      </c>
      <c r="H95">
        <f>_xlfn.XLOOKUP(A95,grp.200!E:E,grp.200!G:G)</f>
        <v>51496</v>
      </c>
      <c r="I95">
        <f>_xlfn.XLOOKUP(A95,'6.45'!A:A,'6.45'!C:C)</f>
        <v>277612</v>
      </c>
      <c r="J95">
        <f t="shared" si="16"/>
        <v>329108</v>
      </c>
      <c r="K95">
        <f>J95*1000/_xlfn.XLOOKUP(A95,FOLK1A!A:A,FOLK1A!C:C)</f>
        <v>7910.1091188770852</v>
      </c>
      <c r="L95" s="3">
        <f t="shared" si="17"/>
        <v>90.946965226428944</v>
      </c>
      <c r="M95">
        <f t="shared" si="11"/>
        <v>-27302.677999999956</v>
      </c>
      <c r="N95" s="3">
        <f t="shared" si="12"/>
        <v>-7.6604545501299377</v>
      </c>
      <c r="O95" s="3">
        <f t="shared" si="18"/>
        <v>-624.22060671076815</v>
      </c>
      <c r="P95" s="3">
        <f t="shared" si="19"/>
        <v>-8.5738765273908228</v>
      </c>
    </row>
    <row r="96" spans="1:16" x14ac:dyDescent="0.25">
      <c r="A96" t="s">
        <v>100</v>
      </c>
      <c r="B96">
        <f>_xlfn.XLOOKUP(A96,grp.200!E:E,grp.200!F:F)</f>
        <v>42368</v>
      </c>
      <c r="C96">
        <f>_xlfn.XLOOKUP(A96,'6.45'!A:A,'6.45'!B:B)</f>
        <v>151800</v>
      </c>
      <c r="D96">
        <f t="shared" si="13"/>
        <v>194168</v>
      </c>
      <c r="E96">
        <f t="shared" si="14"/>
        <v>201352.21599999999</v>
      </c>
      <c r="F96">
        <f>E96*1000/_xlfn.XLOOKUP(A96,FOLK1A!A:A,FOLK1A!B:B)</f>
        <v>10203.31488801054</v>
      </c>
      <c r="G96" s="3">
        <f t="shared" si="15"/>
        <v>118.98327331900052</v>
      </c>
      <c r="H96">
        <f>_xlfn.XLOOKUP(A96,grp.200!E:E,grp.200!G:G)</f>
        <v>43117</v>
      </c>
      <c r="I96">
        <f>_xlfn.XLOOKUP(A96,'6.45'!A:A,'6.45'!C:C)</f>
        <v>156898</v>
      </c>
      <c r="J96">
        <f t="shared" si="16"/>
        <v>200015</v>
      </c>
      <c r="K96">
        <f>J96*1000/_xlfn.XLOOKUP(A96,FOLK1A!A:A,FOLK1A!C:C)</f>
        <v>10246.670081967213</v>
      </c>
      <c r="L96" s="3">
        <f t="shared" si="17"/>
        <v>117.81171835005667</v>
      </c>
      <c r="M96">
        <f t="shared" si="11"/>
        <v>-1337.2159999999858</v>
      </c>
      <c r="N96" s="3">
        <f t="shared" si="12"/>
        <v>-0.66411784611299529</v>
      </c>
      <c r="O96" s="3">
        <f t="shared" si="18"/>
        <v>43.355193956673247</v>
      </c>
      <c r="P96" s="3">
        <f t="shared" si="19"/>
        <v>-1.1715549689438518</v>
      </c>
    </row>
    <row r="97" spans="1:16" x14ac:dyDescent="0.25">
      <c r="A97" t="s">
        <v>101</v>
      </c>
      <c r="B97">
        <f>_xlfn.XLOOKUP(A97,grp.200!E:E,grp.200!F:F)</f>
        <v>52585</v>
      </c>
      <c r="C97">
        <f>_xlfn.XLOOKUP(A97,'6.45'!A:A,'6.45'!B:B)</f>
        <v>181669</v>
      </c>
      <c r="D97">
        <f t="shared" si="13"/>
        <v>234254</v>
      </c>
      <c r="E97">
        <f t="shared" si="14"/>
        <v>242921.39799999999</v>
      </c>
      <c r="F97">
        <f>E97*1000/_xlfn.XLOOKUP(A97,FOLK1A!A:A,FOLK1A!B:B)</f>
        <v>7852.1316869767588</v>
      </c>
      <c r="G97" s="3">
        <f t="shared" si="15"/>
        <v>91.565568729645108</v>
      </c>
      <c r="H97">
        <f>_xlfn.XLOOKUP(A97,grp.200!E:E,grp.200!G:G)</f>
        <v>46135</v>
      </c>
      <c r="I97">
        <f>_xlfn.XLOOKUP(A97,'6.45'!A:A,'6.45'!C:C)</f>
        <v>192511</v>
      </c>
      <c r="J97">
        <f t="shared" si="16"/>
        <v>238646</v>
      </c>
      <c r="K97">
        <f>J97*1000/_xlfn.XLOOKUP(A97,FOLK1A!A:A,FOLK1A!C:C)</f>
        <v>7712.6882554456724</v>
      </c>
      <c r="L97" s="3">
        <f t="shared" si="17"/>
        <v>88.677106728697225</v>
      </c>
      <c r="M97">
        <f t="shared" si="11"/>
        <v>-4275.3979999999865</v>
      </c>
      <c r="N97" s="3">
        <f t="shared" si="12"/>
        <v>-1.759992341226353</v>
      </c>
      <c r="O97" s="3">
        <f t="shared" si="18"/>
        <v>-139.44343153108639</v>
      </c>
      <c r="P97" s="3">
        <f t="shared" si="19"/>
        <v>-2.8884620009478823</v>
      </c>
    </row>
    <row r="98" spans="1:16" x14ac:dyDescent="0.25">
      <c r="A98" t="s">
        <v>102</v>
      </c>
      <c r="B98">
        <f>_xlfn.XLOOKUP(A98,grp.200!E:E,grp.200!F:F)</f>
        <v>52596</v>
      </c>
      <c r="C98">
        <f>_xlfn.XLOOKUP(A98,'6.45'!A:A,'6.45'!B:B)</f>
        <v>290818</v>
      </c>
      <c r="D98">
        <f t="shared" si="13"/>
        <v>343414</v>
      </c>
      <c r="E98">
        <f t="shared" si="14"/>
        <v>356120.31799999997</v>
      </c>
      <c r="F98">
        <f>E98*1000/_xlfn.XLOOKUP(A98,FOLK1A!A:A,FOLK1A!B:B)</f>
        <v>8283.9870199353318</v>
      </c>
      <c r="G98" s="3">
        <f t="shared" si="15"/>
        <v>96.601536126481648</v>
      </c>
      <c r="H98">
        <f>_xlfn.XLOOKUP(A98,grp.200!E:E,grp.200!G:G)</f>
        <v>51363</v>
      </c>
      <c r="I98">
        <f>_xlfn.XLOOKUP(A98,'6.45'!A:A,'6.45'!C:C)</f>
        <v>294034</v>
      </c>
      <c r="J98">
        <f t="shared" si="16"/>
        <v>345397</v>
      </c>
      <c r="K98">
        <f>J98*1000/_xlfn.XLOOKUP(A98,FOLK1A!A:A,FOLK1A!C:C)</f>
        <v>8089.301606632629</v>
      </c>
      <c r="L98" s="3">
        <f t="shared" si="17"/>
        <v>93.007241855716998</v>
      </c>
      <c r="M98">
        <f t="shared" si="11"/>
        <v>-10723.31799999997</v>
      </c>
      <c r="N98" s="3">
        <f t="shared" ref="N98:N129" si="20">M98/E98*100</f>
        <v>-3.0111502933118159</v>
      </c>
      <c r="O98" s="3">
        <f t="shared" si="18"/>
        <v>-194.68541330270273</v>
      </c>
      <c r="P98" s="3">
        <f t="shared" si="19"/>
        <v>-3.5942942707646495</v>
      </c>
    </row>
    <row r="99" spans="1:16" x14ac:dyDescent="0.25">
      <c r="A99" t="s">
        <v>103</v>
      </c>
      <c r="B99">
        <f>_xlfn.XLOOKUP(A99,grp.200!E:E,grp.200!F:F)</f>
        <v>88292</v>
      </c>
      <c r="C99">
        <f>_xlfn.XLOOKUP(A99,'6.45'!A:A,'6.45'!B:B)</f>
        <v>256023</v>
      </c>
      <c r="D99">
        <f t="shared" si="13"/>
        <v>344315</v>
      </c>
      <c r="E99">
        <f t="shared" si="14"/>
        <v>357054.65499999997</v>
      </c>
      <c r="F99">
        <f>E99*1000/_xlfn.XLOOKUP(A99,FOLK1A!A:A,FOLK1A!B:B)</f>
        <v>9914.8799011440606</v>
      </c>
      <c r="G99" s="3">
        <f t="shared" si="15"/>
        <v>115.61976457171848</v>
      </c>
      <c r="H99">
        <f>_xlfn.XLOOKUP(A99,grp.200!E:E,grp.200!G:G)</f>
        <v>97173</v>
      </c>
      <c r="I99">
        <f>_xlfn.XLOOKUP(A99,'6.45'!A:A,'6.45'!C:C)</f>
        <v>263953</v>
      </c>
      <c r="J99">
        <f t="shared" si="16"/>
        <v>361126</v>
      </c>
      <c r="K99">
        <f>J99*1000/_xlfn.XLOOKUP(A99,FOLK1A!A:A,FOLK1A!C:C)</f>
        <v>10082.249148472834</v>
      </c>
      <c r="L99" s="3">
        <f t="shared" si="17"/>
        <v>115.9212785727691</v>
      </c>
      <c r="M99">
        <f t="shared" si="11"/>
        <v>4071.3450000000303</v>
      </c>
      <c r="N99" s="3">
        <f t="shared" si="20"/>
        <v>1.1402582050078665</v>
      </c>
      <c r="O99" s="3">
        <f t="shared" si="18"/>
        <v>167.36924732877378</v>
      </c>
      <c r="P99" s="3">
        <f t="shared" si="19"/>
        <v>0.3015140010506201</v>
      </c>
    </row>
    <row r="100" spans="1:16" x14ac:dyDescent="0.25">
      <c r="A100" t="s">
        <v>104</v>
      </c>
      <c r="B100">
        <f>_xlfn.XLOOKUP(A100,grp.200!E:E,grp.200!F:F)</f>
        <v>245558</v>
      </c>
      <c r="C100">
        <f>_xlfn.XLOOKUP(A100,'6.45'!A:A,'6.45'!B:B)</f>
        <v>1271247</v>
      </c>
      <c r="D100">
        <f t="shared" si="13"/>
        <v>1516805</v>
      </c>
      <c r="E100">
        <f t="shared" si="14"/>
        <v>1572926.7849999999</v>
      </c>
      <c r="F100">
        <f>E100*1000/_xlfn.XLOOKUP(A100,FOLK1A!A:A,FOLK1A!B:B)</f>
        <v>7047.98401695538</v>
      </c>
      <c r="G100" s="3">
        <f t="shared" si="15"/>
        <v>82.188212148851875</v>
      </c>
      <c r="H100">
        <f>_xlfn.XLOOKUP(A100,grp.200!E:E,grp.200!G:G)</f>
        <v>307873</v>
      </c>
      <c r="I100">
        <f>_xlfn.XLOOKUP(A100,'6.45'!A:A,'6.45'!C:C)</f>
        <v>1326710</v>
      </c>
      <c r="J100">
        <f t="shared" si="16"/>
        <v>1634583</v>
      </c>
      <c r="K100">
        <f>J100*1000/_xlfn.XLOOKUP(A100,FOLK1A!A:A,FOLK1A!C:C)</f>
        <v>7277.3627410824001</v>
      </c>
      <c r="L100" s="3">
        <f t="shared" si="17"/>
        <v>83.671924900991385</v>
      </c>
      <c r="M100">
        <f t="shared" si="11"/>
        <v>61656.215000000084</v>
      </c>
      <c r="N100" s="3">
        <f t="shared" si="20"/>
        <v>3.9198401087689585</v>
      </c>
      <c r="O100" s="3">
        <f t="shared" si="18"/>
        <v>229.37872412702018</v>
      </c>
      <c r="P100" s="3">
        <f t="shared" si="19"/>
        <v>1.4837127521395104</v>
      </c>
    </row>
  </sheetData>
  <conditionalFormatting sqref="G3:G100">
    <cfRule type="colorScale" priority="4">
      <colorScale>
        <cfvo type="min"/>
        <cfvo type="num" val="100"/>
        <cfvo type="max"/>
        <color rgb="FF63BE7B"/>
        <color rgb="FFFCFCFF"/>
        <color rgb="FFF8696B"/>
      </colorScale>
    </cfRule>
  </conditionalFormatting>
  <conditionalFormatting sqref="K3:K100">
    <cfRule type="colorScale" priority="1">
      <colorScale>
        <cfvo type="min"/>
        <cfvo type="num" val="$K$2"/>
        <cfvo type="max"/>
        <color rgb="FF63BE7B"/>
        <color rgb="FFFCFCFF"/>
        <color rgb="FFF8696B"/>
      </colorScale>
    </cfRule>
  </conditionalFormatting>
  <conditionalFormatting sqref="L3:L100">
    <cfRule type="colorScale" priority="3">
      <colorScale>
        <cfvo type="min"/>
        <cfvo type="num" val="100"/>
        <cfvo type="max"/>
        <color rgb="FF63BE7B"/>
        <color rgb="FFFCFCFF"/>
        <color rgb="FFF8696B"/>
      </colorScale>
    </cfRule>
  </conditionalFormatting>
  <conditionalFormatting sqref="N2:N100"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O3:O100">
    <cfRule type="colorScale" priority="5">
      <colorScale>
        <cfvo type="min"/>
        <cfvo type="num" val="$O$2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A5B1-DB03-483C-B192-EA152BB96673}">
  <dimension ref="A1:G124"/>
  <sheetViews>
    <sheetView topLeftCell="A16" workbookViewId="0">
      <selection activeCell="G62" sqref="G62"/>
    </sheetView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t="s">
        <v>2</v>
      </c>
      <c r="B4" t="s">
        <v>2</v>
      </c>
      <c r="C4" t="s">
        <v>2</v>
      </c>
      <c r="D4" t="s">
        <v>2</v>
      </c>
      <c r="E4" t="s">
        <v>2</v>
      </c>
    </row>
    <row r="5" spans="1:7" x14ac:dyDescent="0.25">
      <c r="A5" t="s">
        <v>3</v>
      </c>
    </row>
    <row r="6" spans="1:7" x14ac:dyDescent="0.25">
      <c r="A6" t="s">
        <v>2</v>
      </c>
      <c r="B6" t="s">
        <v>4</v>
      </c>
    </row>
    <row r="7" spans="1:7" x14ac:dyDescent="0.25">
      <c r="A7" t="s">
        <v>2</v>
      </c>
      <c r="B7" t="s">
        <v>2</v>
      </c>
      <c r="C7">
        <v>200</v>
      </c>
    </row>
    <row r="8" spans="1:7" x14ac:dyDescent="0.25">
      <c r="A8" t="s">
        <v>2</v>
      </c>
      <c r="B8" t="s">
        <v>2</v>
      </c>
      <c r="C8" t="s">
        <v>2</v>
      </c>
      <c r="D8" t="s">
        <v>5</v>
      </c>
      <c r="E8" t="s">
        <v>121</v>
      </c>
      <c r="F8">
        <v>2024</v>
      </c>
      <c r="G8">
        <v>2025</v>
      </c>
    </row>
    <row r="9" spans="1:7" x14ac:dyDescent="0.25">
      <c r="A9" t="s">
        <v>2</v>
      </c>
      <c r="B9" t="s">
        <v>2</v>
      </c>
      <c r="C9" t="s">
        <v>2</v>
      </c>
      <c r="D9" t="s">
        <v>2</v>
      </c>
      <c r="E9" t="s">
        <v>6</v>
      </c>
      <c r="F9">
        <v>10420079</v>
      </c>
      <c r="G9">
        <v>11099914</v>
      </c>
    </row>
    <row r="10" spans="1:7" x14ac:dyDescent="0.25">
      <c r="A10" t="s">
        <v>2</v>
      </c>
      <c r="B10" t="s">
        <v>2</v>
      </c>
      <c r="C10" t="s">
        <v>2</v>
      </c>
      <c r="D10" t="s">
        <v>2</v>
      </c>
      <c r="E10" t="s">
        <v>7</v>
      </c>
      <c r="F10">
        <v>656961</v>
      </c>
      <c r="G10">
        <v>777700</v>
      </c>
    </row>
    <row r="11" spans="1:7" x14ac:dyDescent="0.25">
      <c r="A11" t="s">
        <v>2</v>
      </c>
      <c r="B11" t="s">
        <v>2</v>
      </c>
      <c r="C11" t="s">
        <v>2</v>
      </c>
      <c r="D11" t="s">
        <v>2</v>
      </c>
      <c r="E11" t="s">
        <v>8</v>
      </c>
      <c r="F11">
        <v>71394</v>
      </c>
      <c r="G11">
        <v>73451</v>
      </c>
    </row>
    <row r="12" spans="1:7" x14ac:dyDescent="0.25">
      <c r="A12" t="s">
        <v>2</v>
      </c>
      <c r="B12" t="s">
        <v>2</v>
      </c>
      <c r="C12" t="s">
        <v>2</v>
      </c>
      <c r="D12" t="s">
        <v>2</v>
      </c>
      <c r="E12" t="s">
        <v>9</v>
      </c>
      <c r="F12">
        <v>33680</v>
      </c>
      <c r="G12">
        <v>42590</v>
      </c>
    </row>
    <row r="13" spans="1:7" x14ac:dyDescent="0.25">
      <c r="A13" t="s">
        <v>2</v>
      </c>
      <c r="B13" t="s">
        <v>2</v>
      </c>
      <c r="C13" t="s">
        <v>2</v>
      </c>
      <c r="D13" t="s">
        <v>2</v>
      </c>
      <c r="E13" t="s">
        <v>10</v>
      </c>
      <c r="F13">
        <v>82558</v>
      </c>
      <c r="G13">
        <v>100757</v>
      </c>
    </row>
    <row r="14" spans="1:7" x14ac:dyDescent="0.25">
      <c r="A14" t="s">
        <v>2</v>
      </c>
      <c r="B14" t="s">
        <v>2</v>
      </c>
      <c r="C14" t="s">
        <v>2</v>
      </c>
      <c r="D14" t="s">
        <v>2</v>
      </c>
      <c r="E14" t="s">
        <v>11</v>
      </c>
      <c r="F14">
        <v>49719</v>
      </c>
      <c r="G14">
        <v>50549</v>
      </c>
    </row>
    <row r="15" spans="1:7" x14ac:dyDescent="0.25">
      <c r="A15" t="s">
        <v>2</v>
      </c>
      <c r="B15" t="s">
        <v>2</v>
      </c>
      <c r="C15" t="s">
        <v>2</v>
      </c>
      <c r="D15" t="s">
        <v>2</v>
      </c>
      <c r="E15" t="s">
        <v>12</v>
      </c>
      <c r="F15">
        <v>158391</v>
      </c>
      <c r="G15">
        <v>180080</v>
      </c>
    </row>
    <row r="16" spans="1:7" x14ac:dyDescent="0.25">
      <c r="A16" t="s">
        <v>2</v>
      </c>
      <c r="B16" t="s">
        <v>2</v>
      </c>
      <c r="C16" t="s">
        <v>2</v>
      </c>
      <c r="D16" t="s">
        <v>2</v>
      </c>
      <c r="E16" t="s">
        <v>13</v>
      </c>
      <c r="F16">
        <v>115992</v>
      </c>
      <c r="G16">
        <v>125235</v>
      </c>
    </row>
    <row r="17" spans="1:7" x14ac:dyDescent="0.25">
      <c r="A17" t="s">
        <v>2</v>
      </c>
      <c r="B17" t="s">
        <v>2</v>
      </c>
      <c r="C17" t="s">
        <v>2</v>
      </c>
      <c r="D17" t="s">
        <v>2</v>
      </c>
      <c r="E17" t="s">
        <v>14</v>
      </c>
      <c r="F17">
        <v>59314</v>
      </c>
      <c r="G17">
        <v>71432</v>
      </c>
    </row>
    <row r="18" spans="1:7" x14ac:dyDescent="0.25">
      <c r="A18" t="s">
        <v>2</v>
      </c>
      <c r="B18" t="s">
        <v>2</v>
      </c>
      <c r="C18" t="s">
        <v>2</v>
      </c>
      <c r="D18" t="s">
        <v>2</v>
      </c>
      <c r="E18" t="s">
        <v>15</v>
      </c>
      <c r="F18">
        <v>134079</v>
      </c>
      <c r="G18">
        <v>123861</v>
      </c>
    </row>
    <row r="19" spans="1:7" x14ac:dyDescent="0.25">
      <c r="A19" t="s">
        <v>2</v>
      </c>
      <c r="B19" t="s">
        <v>2</v>
      </c>
      <c r="C19" t="s">
        <v>2</v>
      </c>
      <c r="D19" t="s">
        <v>2</v>
      </c>
      <c r="E19" t="s">
        <v>16</v>
      </c>
      <c r="F19">
        <v>63145</v>
      </c>
      <c r="G19">
        <v>67023</v>
      </c>
    </row>
    <row r="20" spans="1:7" x14ac:dyDescent="0.25">
      <c r="A20" t="s">
        <v>2</v>
      </c>
      <c r="B20" t="s">
        <v>2</v>
      </c>
      <c r="C20" t="s">
        <v>2</v>
      </c>
      <c r="D20" t="s">
        <v>2</v>
      </c>
      <c r="E20" t="s">
        <v>17</v>
      </c>
      <c r="F20">
        <v>59349</v>
      </c>
      <c r="G20">
        <v>67445</v>
      </c>
    </row>
    <row r="21" spans="1:7" x14ac:dyDescent="0.25">
      <c r="A21" t="s">
        <v>2</v>
      </c>
      <c r="B21" t="s">
        <v>2</v>
      </c>
      <c r="C21" t="s">
        <v>2</v>
      </c>
      <c r="D21" t="s">
        <v>2</v>
      </c>
      <c r="E21" t="s">
        <v>18</v>
      </c>
      <c r="F21">
        <v>133524</v>
      </c>
      <c r="G21">
        <v>144447</v>
      </c>
    </row>
    <row r="22" spans="1:7" x14ac:dyDescent="0.25">
      <c r="A22" t="s">
        <v>2</v>
      </c>
      <c r="B22" t="s">
        <v>2</v>
      </c>
      <c r="C22" t="s">
        <v>2</v>
      </c>
      <c r="D22" t="s">
        <v>2</v>
      </c>
      <c r="E22" t="s">
        <v>19</v>
      </c>
      <c r="F22">
        <v>105893</v>
      </c>
      <c r="G22">
        <v>108195</v>
      </c>
    </row>
    <row r="23" spans="1:7" x14ac:dyDescent="0.25">
      <c r="A23" t="s">
        <v>2</v>
      </c>
      <c r="B23" t="s">
        <v>2</v>
      </c>
      <c r="C23" t="s">
        <v>2</v>
      </c>
      <c r="D23" t="s">
        <v>2</v>
      </c>
      <c r="E23" t="s">
        <v>20</v>
      </c>
      <c r="F23">
        <v>56942</v>
      </c>
      <c r="G23">
        <v>62927</v>
      </c>
    </row>
    <row r="24" spans="1:7" x14ac:dyDescent="0.25">
      <c r="A24" t="s">
        <v>2</v>
      </c>
      <c r="B24" t="s">
        <v>2</v>
      </c>
      <c r="C24" t="s">
        <v>2</v>
      </c>
      <c r="D24" t="s">
        <v>2</v>
      </c>
      <c r="E24" t="s">
        <v>21</v>
      </c>
      <c r="F24">
        <v>172162</v>
      </c>
      <c r="G24">
        <v>178299</v>
      </c>
    </row>
    <row r="25" spans="1:7" x14ac:dyDescent="0.25">
      <c r="A25" t="s">
        <v>2</v>
      </c>
      <c r="B25" t="s">
        <v>2</v>
      </c>
      <c r="C25" t="s">
        <v>2</v>
      </c>
      <c r="D25" t="s">
        <v>2</v>
      </c>
      <c r="E25" t="s">
        <v>22</v>
      </c>
      <c r="F25">
        <v>100648</v>
      </c>
      <c r="G25">
        <v>101285</v>
      </c>
    </row>
    <row r="26" spans="1:7" x14ac:dyDescent="0.25">
      <c r="A26" t="s">
        <v>2</v>
      </c>
      <c r="B26" t="s">
        <v>2</v>
      </c>
      <c r="C26" t="s">
        <v>2</v>
      </c>
      <c r="D26" t="s">
        <v>2</v>
      </c>
      <c r="E26" t="s">
        <v>23</v>
      </c>
      <c r="F26">
        <v>38333</v>
      </c>
      <c r="G26">
        <v>37002</v>
      </c>
    </row>
    <row r="27" spans="1:7" x14ac:dyDescent="0.25">
      <c r="A27" t="s">
        <v>2</v>
      </c>
      <c r="B27" t="s">
        <v>2</v>
      </c>
      <c r="C27" t="s">
        <v>2</v>
      </c>
      <c r="D27" t="s">
        <v>2</v>
      </c>
      <c r="E27" t="s">
        <v>24</v>
      </c>
      <c r="F27">
        <v>72673</v>
      </c>
      <c r="G27">
        <v>76404</v>
      </c>
    </row>
    <row r="28" spans="1:7" x14ac:dyDescent="0.25">
      <c r="A28" t="s">
        <v>2</v>
      </c>
      <c r="B28" t="s">
        <v>2</v>
      </c>
      <c r="C28" t="s">
        <v>2</v>
      </c>
      <c r="D28" t="s">
        <v>2</v>
      </c>
      <c r="E28" t="s">
        <v>25</v>
      </c>
      <c r="F28">
        <v>87707</v>
      </c>
      <c r="G28">
        <v>120203</v>
      </c>
    </row>
    <row r="29" spans="1:7" x14ac:dyDescent="0.25">
      <c r="A29" t="s">
        <v>2</v>
      </c>
      <c r="B29" t="s">
        <v>2</v>
      </c>
      <c r="C29" t="s">
        <v>2</v>
      </c>
      <c r="D29" t="s">
        <v>2</v>
      </c>
      <c r="E29" t="s">
        <v>26</v>
      </c>
      <c r="F29">
        <v>122511</v>
      </c>
      <c r="G29">
        <v>128248</v>
      </c>
    </row>
    <row r="30" spans="1:7" x14ac:dyDescent="0.25">
      <c r="A30" t="s">
        <v>2</v>
      </c>
      <c r="B30" t="s">
        <v>2</v>
      </c>
      <c r="C30" t="s">
        <v>2</v>
      </c>
      <c r="D30" t="s">
        <v>2</v>
      </c>
      <c r="E30" t="s">
        <v>27</v>
      </c>
      <c r="F30">
        <v>87234</v>
      </c>
      <c r="G30">
        <v>87863</v>
      </c>
    </row>
    <row r="31" spans="1:7" x14ac:dyDescent="0.25">
      <c r="A31" t="s">
        <v>2</v>
      </c>
      <c r="B31" t="s">
        <v>2</v>
      </c>
      <c r="C31" t="s">
        <v>2</v>
      </c>
      <c r="D31" t="s">
        <v>2</v>
      </c>
      <c r="E31" t="s">
        <v>28</v>
      </c>
      <c r="F31">
        <v>99468</v>
      </c>
      <c r="G31">
        <v>106818</v>
      </c>
    </row>
    <row r="32" spans="1:7" x14ac:dyDescent="0.25">
      <c r="A32" t="s">
        <v>2</v>
      </c>
      <c r="B32" t="s">
        <v>2</v>
      </c>
      <c r="C32" t="s">
        <v>2</v>
      </c>
      <c r="D32" t="s">
        <v>2</v>
      </c>
      <c r="E32" t="s">
        <v>29</v>
      </c>
      <c r="F32">
        <v>37109</v>
      </c>
      <c r="G32">
        <v>34627</v>
      </c>
    </row>
    <row r="33" spans="1:7" x14ac:dyDescent="0.25">
      <c r="A33" t="s">
        <v>2</v>
      </c>
      <c r="B33" t="s">
        <v>2</v>
      </c>
      <c r="C33" t="s">
        <v>2</v>
      </c>
      <c r="D33" t="s">
        <v>2</v>
      </c>
      <c r="E33" t="s">
        <v>30</v>
      </c>
      <c r="F33">
        <v>39377</v>
      </c>
      <c r="G33">
        <v>38451</v>
      </c>
    </row>
    <row r="34" spans="1:7" x14ac:dyDescent="0.25">
      <c r="A34" t="s">
        <v>2</v>
      </c>
      <c r="B34" t="s">
        <v>2</v>
      </c>
      <c r="C34" t="s">
        <v>2</v>
      </c>
      <c r="D34" t="s">
        <v>2</v>
      </c>
      <c r="E34" t="s">
        <v>31</v>
      </c>
      <c r="F34">
        <v>177927</v>
      </c>
      <c r="G34">
        <v>179498</v>
      </c>
    </row>
    <row r="35" spans="1:7" x14ac:dyDescent="0.25">
      <c r="A35" t="s">
        <v>2</v>
      </c>
      <c r="B35" t="s">
        <v>2</v>
      </c>
      <c r="C35" t="s">
        <v>2</v>
      </c>
      <c r="D35" t="s">
        <v>2</v>
      </c>
      <c r="E35" t="s">
        <v>32</v>
      </c>
      <c r="F35">
        <v>138292</v>
      </c>
      <c r="G35">
        <v>147722</v>
      </c>
    </row>
    <row r="36" spans="1:7" x14ac:dyDescent="0.25">
      <c r="A36" t="s">
        <v>2</v>
      </c>
      <c r="B36" t="s">
        <v>2</v>
      </c>
      <c r="C36" t="s">
        <v>2</v>
      </c>
      <c r="D36" t="s">
        <v>2</v>
      </c>
      <c r="E36" t="s">
        <v>33</v>
      </c>
      <c r="F36">
        <v>56970</v>
      </c>
      <c r="G36">
        <v>57341</v>
      </c>
    </row>
    <row r="37" spans="1:7" x14ac:dyDescent="0.25">
      <c r="A37" t="s">
        <v>2</v>
      </c>
      <c r="B37" t="s">
        <v>2</v>
      </c>
      <c r="C37" t="s">
        <v>2</v>
      </c>
      <c r="D37" t="s">
        <v>2</v>
      </c>
      <c r="E37" t="s">
        <v>34</v>
      </c>
      <c r="F37">
        <v>95107</v>
      </c>
      <c r="G37">
        <v>111251</v>
      </c>
    </row>
    <row r="38" spans="1:7" x14ac:dyDescent="0.25">
      <c r="A38" t="s">
        <v>2</v>
      </c>
      <c r="B38" t="s">
        <v>2</v>
      </c>
      <c r="C38" t="s">
        <v>2</v>
      </c>
      <c r="D38" t="s">
        <v>2</v>
      </c>
      <c r="E38" t="s">
        <v>35</v>
      </c>
      <c r="F38">
        <v>33733</v>
      </c>
      <c r="G38">
        <v>32037</v>
      </c>
    </row>
    <row r="39" spans="1:7" x14ac:dyDescent="0.25">
      <c r="A39" t="s">
        <v>2</v>
      </c>
      <c r="B39" t="s">
        <v>2</v>
      </c>
      <c r="C39" t="s">
        <v>2</v>
      </c>
      <c r="D39" t="s">
        <v>2</v>
      </c>
      <c r="E39" t="s">
        <v>36</v>
      </c>
      <c r="F39">
        <v>84119</v>
      </c>
      <c r="G39">
        <v>85688</v>
      </c>
    </row>
    <row r="40" spans="1:7" x14ac:dyDescent="0.25">
      <c r="A40" t="s">
        <v>2</v>
      </c>
      <c r="B40" t="s">
        <v>2</v>
      </c>
      <c r="C40" t="s">
        <v>2</v>
      </c>
      <c r="D40" t="s">
        <v>2</v>
      </c>
      <c r="E40" t="s">
        <v>37</v>
      </c>
      <c r="F40">
        <v>100180</v>
      </c>
      <c r="G40">
        <v>115718</v>
      </c>
    </row>
    <row r="41" spans="1:7" x14ac:dyDescent="0.25">
      <c r="A41" t="s">
        <v>2</v>
      </c>
      <c r="B41" t="s">
        <v>2</v>
      </c>
      <c r="C41" t="s">
        <v>2</v>
      </c>
      <c r="D41" t="s">
        <v>2</v>
      </c>
      <c r="E41" t="s">
        <v>38</v>
      </c>
      <c r="F41">
        <v>74135</v>
      </c>
      <c r="G41">
        <v>78616</v>
      </c>
    </row>
    <row r="42" spans="1:7" x14ac:dyDescent="0.25">
      <c r="A42" t="s">
        <v>2</v>
      </c>
      <c r="B42" t="s">
        <v>2</v>
      </c>
      <c r="C42" t="s">
        <v>2</v>
      </c>
      <c r="D42" t="s">
        <v>2</v>
      </c>
      <c r="E42" t="s">
        <v>39</v>
      </c>
      <c r="F42">
        <v>72929</v>
      </c>
      <c r="G42">
        <v>79805</v>
      </c>
    </row>
    <row r="43" spans="1:7" x14ac:dyDescent="0.25">
      <c r="A43" t="s">
        <v>2</v>
      </c>
      <c r="B43" t="s">
        <v>2</v>
      </c>
      <c r="C43" t="s">
        <v>2</v>
      </c>
      <c r="D43" t="s">
        <v>2</v>
      </c>
      <c r="E43" t="s">
        <v>40</v>
      </c>
      <c r="F43">
        <v>44539</v>
      </c>
      <c r="G43">
        <v>48671</v>
      </c>
    </row>
    <row r="44" spans="1:7" x14ac:dyDescent="0.25">
      <c r="A44" t="s">
        <v>2</v>
      </c>
      <c r="B44" t="s">
        <v>2</v>
      </c>
      <c r="C44" t="s">
        <v>2</v>
      </c>
      <c r="D44" t="s">
        <v>2</v>
      </c>
      <c r="E44" t="s">
        <v>41</v>
      </c>
      <c r="F44">
        <v>94617</v>
      </c>
      <c r="G44">
        <v>94733</v>
      </c>
    </row>
    <row r="45" spans="1:7" x14ac:dyDescent="0.25">
      <c r="A45" t="s">
        <v>2</v>
      </c>
      <c r="B45" t="s">
        <v>2</v>
      </c>
      <c r="C45" t="s">
        <v>2</v>
      </c>
      <c r="D45" t="s">
        <v>2</v>
      </c>
      <c r="E45" t="s">
        <v>42</v>
      </c>
      <c r="F45">
        <v>149703</v>
      </c>
      <c r="G45">
        <v>153422</v>
      </c>
    </row>
    <row r="46" spans="1:7" x14ac:dyDescent="0.25">
      <c r="A46" t="s">
        <v>2</v>
      </c>
      <c r="B46" t="s">
        <v>2</v>
      </c>
      <c r="C46" t="s">
        <v>2</v>
      </c>
      <c r="D46" t="s">
        <v>2</v>
      </c>
      <c r="E46" t="s">
        <v>43</v>
      </c>
      <c r="F46">
        <v>177288</v>
      </c>
      <c r="G46">
        <v>176084</v>
      </c>
    </row>
    <row r="47" spans="1:7" x14ac:dyDescent="0.25">
      <c r="A47" t="s">
        <v>2</v>
      </c>
      <c r="B47" t="s">
        <v>2</v>
      </c>
      <c r="C47" t="s">
        <v>2</v>
      </c>
      <c r="D47" t="s">
        <v>2</v>
      </c>
      <c r="E47" t="s">
        <v>44</v>
      </c>
      <c r="F47">
        <v>101369</v>
      </c>
      <c r="G47">
        <v>108997</v>
      </c>
    </row>
    <row r="48" spans="1:7" x14ac:dyDescent="0.25">
      <c r="A48" t="s">
        <v>2</v>
      </c>
      <c r="B48" t="s">
        <v>2</v>
      </c>
      <c r="C48" t="s">
        <v>2</v>
      </c>
      <c r="D48" t="s">
        <v>2</v>
      </c>
      <c r="E48" t="s">
        <v>45</v>
      </c>
      <c r="F48">
        <v>84014</v>
      </c>
      <c r="G48">
        <v>83760</v>
      </c>
    </row>
    <row r="49" spans="1:7" x14ac:dyDescent="0.25">
      <c r="A49" t="s">
        <v>2</v>
      </c>
      <c r="B49" t="s">
        <v>2</v>
      </c>
      <c r="C49" t="s">
        <v>2</v>
      </c>
      <c r="D49" t="s">
        <v>2</v>
      </c>
      <c r="E49" t="s">
        <v>46</v>
      </c>
      <c r="F49">
        <v>170233</v>
      </c>
      <c r="G49">
        <v>160855</v>
      </c>
    </row>
    <row r="50" spans="1:7" x14ac:dyDescent="0.25">
      <c r="A50" t="s">
        <v>2</v>
      </c>
      <c r="B50" t="s">
        <v>2</v>
      </c>
      <c r="C50" t="s">
        <v>2</v>
      </c>
      <c r="D50" t="s">
        <v>2</v>
      </c>
      <c r="E50" t="s">
        <v>47</v>
      </c>
      <c r="F50">
        <v>86422</v>
      </c>
      <c r="G50">
        <v>93226</v>
      </c>
    </row>
    <row r="51" spans="1:7" x14ac:dyDescent="0.25">
      <c r="A51" t="s">
        <v>2</v>
      </c>
      <c r="B51" t="s">
        <v>2</v>
      </c>
      <c r="C51" t="s">
        <v>2</v>
      </c>
      <c r="D51" t="s">
        <v>2</v>
      </c>
      <c r="E51" t="s">
        <v>48</v>
      </c>
      <c r="F51">
        <v>97623</v>
      </c>
      <c r="G51">
        <v>107237</v>
      </c>
    </row>
    <row r="52" spans="1:7" x14ac:dyDescent="0.25">
      <c r="A52" t="s">
        <v>2</v>
      </c>
      <c r="B52" t="s">
        <v>2</v>
      </c>
      <c r="C52" t="s">
        <v>2</v>
      </c>
      <c r="D52" t="s">
        <v>2</v>
      </c>
      <c r="E52" t="s">
        <v>49</v>
      </c>
      <c r="F52">
        <v>82151</v>
      </c>
      <c r="G52">
        <v>77850</v>
      </c>
    </row>
    <row r="53" spans="1:7" x14ac:dyDescent="0.25">
      <c r="A53" t="s">
        <v>2</v>
      </c>
      <c r="B53" t="s">
        <v>2</v>
      </c>
      <c r="C53" t="s">
        <v>2</v>
      </c>
      <c r="D53" t="s">
        <v>2</v>
      </c>
      <c r="E53" t="s">
        <v>50</v>
      </c>
      <c r="F53">
        <v>56547</v>
      </c>
      <c r="G53">
        <v>61728</v>
      </c>
    </row>
    <row r="54" spans="1:7" x14ac:dyDescent="0.25">
      <c r="A54" t="s">
        <v>2</v>
      </c>
      <c r="B54" t="s">
        <v>2</v>
      </c>
      <c r="C54" t="s">
        <v>2</v>
      </c>
      <c r="D54" t="s">
        <v>2</v>
      </c>
      <c r="E54" t="s">
        <v>51</v>
      </c>
      <c r="F54">
        <v>41258</v>
      </c>
      <c r="G54">
        <v>45834</v>
      </c>
    </row>
    <row r="55" spans="1:7" x14ac:dyDescent="0.25">
      <c r="A55" t="s">
        <v>2</v>
      </c>
      <c r="B55" t="s">
        <v>2</v>
      </c>
      <c r="C55" t="s">
        <v>2</v>
      </c>
      <c r="D55" t="s">
        <v>2</v>
      </c>
      <c r="E55" t="s">
        <v>52</v>
      </c>
      <c r="F55">
        <v>27041</v>
      </c>
      <c r="G55">
        <v>31762</v>
      </c>
    </row>
    <row r="56" spans="1:7" x14ac:dyDescent="0.25">
      <c r="A56" t="s">
        <v>2</v>
      </c>
      <c r="B56" t="s">
        <v>2</v>
      </c>
      <c r="C56" t="s">
        <v>2</v>
      </c>
      <c r="D56" t="s">
        <v>2</v>
      </c>
      <c r="E56" t="s">
        <v>53</v>
      </c>
      <c r="F56">
        <v>66371</v>
      </c>
      <c r="G56">
        <v>60032</v>
      </c>
    </row>
    <row r="57" spans="1:7" x14ac:dyDescent="0.25">
      <c r="A57" t="s">
        <v>2</v>
      </c>
      <c r="B57" t="s">
        <v>2</v>
      </c>
      <c r="C57" t="s">
        <v>2</v>
      </c>
      <c r="D57" t="s">
        <v>2</v>
      </c>
      <c r="E57" t="s">
        <v>54</v>
      </c>
      <c r="F57">
        <v>87537</v>
      </c>
      <c r="G57">
        <v>90717</v>
      </c>
    </row>
    <row r="58" spans="1:7" x14ac:dyDescent="0.25">
      <c r="A58" t="s">
        <v>2</v>
      </c>
      <c r="B58" t="s">
        <v>2</v>
      </c>
      <c r="C58" t="s">
        <v>2</v>
      </c>
      <c r="D58" t="s">
        <v>2</v>
      </c>
      <c r="E58" t="s">
        <v>55</v>
      </c>
      <c r="F58">
        <v>57951</v>
      </c>
      <c r="G58">
        <v>59770</v>
      </c>
    </row>
    <row r="59" spans="1:7" x14ac:dyDescent="0.25">
      <c r="A59" t="s">
        <v>2</v>
      </c>
      <c r="B59" t="s">
        <v>2</v>
      </c>
      <c r="C59" t="s">
        <v>2</v>
      </c>
      <c r="D59" t="s">
        <v>2</v>
      </c>
      <c r="E59" t="s">
        <v>56</v>
      </c>
      <c r="F59">
        <v>33398</v>
      </c>
      <c r="G59">
        <v>37644</v>
      </c>
    </row>
    <row r="60" spans="1:7" x14ac:dyDescent="0.25">
      <c r="A60" t="s">
        <v>2</v>
      </c>
      <c r="B60" t="s">
        <v>2</v>
      </c>
      <c r="C60" t="s">
        <v>2</v>
      </c>
      <c r="D60" t="s">
        <v>2</v>
      </c>
      <c r="E60" t="s">
        <v>57</v>
      </c>
      <c r="F60">
        <v>66621</v>
      </c>
      <c r="G60">
        <v>67122</v>
      </c>
    </row>
    <row r="61" spans="1:7" x14ac:dyDescent="0.25">
      <c r="A61" t="s">
        <v>2</v>
      </c>
      <c r="B61" t="s">
        <v>2</v>
      </c>
      <c r="C61" t="s">
        <v>2</v>
      </c>
      <c r="D61" t="s">
        <v>2</v>
      </c>
      <c r="E61" t="s">
        <v>58</v>
      </c>
      <c r="F61">
        <v>59385</v>
      </c>
      <c r="G61">
        <v>58905</v>
      </c>
    </row>
    <row r="62" spans="1:7" x14ac:dyDescent="0.25">
      <c r="A62" t="s">
        <v>2</v>
      </c>
      <c r="B62" t="s">
        <v>2</v>
      </c>
      <c r="C62" t="s">
        <v>2</v>
      </c>
      <c r="D62" t="s">
        <v>2</v>
      </c>
      <c r="E62" t="s">
        <v>59</v>
      </c>
      <c r="F62">
        <v>70651</v>
      </c>
      <c r="G62">
        <v>72339</v>
      </c>
    </row>
    <row r="63" spans="1:7" x14ac:dyDescent="0.25">
      <c r="A63" t="s">
        <v>2</v>
      </c>
      <c r="B63" t="s">
        <v>2</v>
      </c>
      <c r="C63" t="s">
        <v>2</v>
      </c>
      <c r="D63" t="s">
        <v>2</v>
      </c>
      <c r="E63" t="s">
        <v>60</v>
      </c>
      <c r="F63">
        <v>319634</v>
      </c>
      <c r="G63">
        <v>352430</v>
      </c>
    </row>
    <row r="64" spans="1:7" x14ac:dyDescent="0.25">
      <c r="A64" t="s">
        <v>2</v>
      </c>
      <c r="B64" t="s">
        <v>2</v>
      </c>
      <c r="C64" t="s">
        <v>2</v>
      </c>
      <c r="D64" t="s">
        <v>2</v>
      </c>
      <c r="E64" t="s">
        <v>61</v>
      </c>
      <c r="F64">
        <v>82352</v>
      </c>
      <c r="G64">
        <v>90179</v>
      </c>
    </row>
    <row r="65" spans="1:7" x14ac:dyDescent="0.25">
      <c r="A65" t="s">
        <v>2</v>
      </c>
      <c r="B65" t="s">
        <v>2</v>
      </c>
      <c r="C65" t="s">
        <v>2</v>
      </c>
      <c r="D65" t="s">
        <v>2</v>
      </c>
      <c r="E65" t="s">
        <v>62</v>
      </c>
      <c r="F65">
        <v>18217</v>
      </c>
      <c r="G65">
        <v>20329</v>
      </c>
    </row>
    <row r="66" spans="1:7" x14ac:dyDescent="0.25">
      <c r="A66" t="s">
        <v>2</v>
      </c>
      <c r="B66" t="s">
        <v>2</v>
      </c>
      <c r="C66" t="s">
        <v>2</v>
      </c>
      <c r="D66" t="s">
        <v>2</v>
      </c>
      <c r="E66" t="s">
        <v>63</v>
      </c>
      <c r="F66">
        <v>68503</v>
      </c>
      <c r="G66">
        <v>70636</v>
      </c>
    </row>
    <row r="67" spans="1:7" x14ac:dyDescent="0.25">
      <c r="A67" t="s">
        <v>2</v>
      </c>
      <c r="B67" t="s">
        <v>2</v>
      </c>
      <c r="C67" t="s">
        <v>2</v>
      </c>
      <c r="D67" t="s">
        <v>2</v>
      </c>
      <c r="E67" t="s">
        <v>64</v>
      </c>
      <c r="F67">
        <v>260789</v>
      </c>
      <c r="G67">
        <v>278359</v>
      </c>
    </row>
    <row r="68" spans="1:7" x14ac:dyDescent="0.25">
      <c r="A68" t="s">
        <v>2</v>
      </c>
      <c r="B68" t="s">
        <v>2</v>
      </c>
      <c r="C68" t="s">
        <v>2</v>
      </c>
      <c r="D68" t="s">
        <v>2</v>
      </c>
      <c r="E68" t="s">
        <v>65</v>
      </c>
      <c r="F68">
        <v>10336</v>
      </c>
      <c r="G68">
        <v>10673</v>
      </c>
    </row>
    <row r="69" spans="1:7" x14ac:dyDescent="0.25">
      <c r="A69" t="s">
        <v>2</v>
      </c>
      <c r="B69" t="s">
        <v>2</v>
      </c>
      <c r="C69" t="s">
        <v>2</v>
      </c>
      <c r="D69" t="s">
        <v>2</v>
      </c>
      <c r="E69" t="s">
        <v>66</v>
      </c>
      <c r="F69">
        <v>128799</v>
      </c>
      <c r="G69">
        <v>127443</v>
      </c>
    </row>
    <row r="70" spans="1:7" x14ac:dyDescent="0.25">
      <c r="A70" t="s">
        <v>2</v>
      </c>
      <c r="B70" t="s">
        <v>2</v>
      </c>
      <c r="C70" t="s">
        <v>2</v>
      </c>
      <c r="D70" t="s">
        <v>2</v>
      </c>
      <c r="E70" t="s">
        <v>67</v>
      </c>
      <c r="F70">
        <v>91872</v>
      </c>
      <c r="G70">
        <v>109589</v>
      </c>
    </row>
    <row r="71" spans="1:7" x14ac:dyDescent="0.25">
      <c r="A71" t="s">
        <v>2</v>
      </c>
      <c r="B71" t="s">
        <v>2</v>
      </c>
      <c r="C71" t="s">
        <v>2</v>
      </c>
      <c r="D71" t="s">
        <v>2</v>
      </c>
      <c r="E71" t="s">
        <v>68</v>
      </c>
      <c r="F71">
        <v>240793</v>
      </c>
      <c r="G71">
        <v>272381</v>
      </c>
    </row>
    <row r="72" spans="1:7" x14ac:dyDescent="0.25">
      <c r="A72" t="s">
        <v>2</v>
      </c>
      <c r="B72" t="s">
        <v>2</v>
      </c>
      <c r="C72" t="s">
        <v>2</v>
      </c>
      <c r="D72" t="s">
        <v>2</v>
      </c>
      <c r="E72" t="s">
        <v>69</v>
      </c>
      <c r="F72">
        <v>111088</v>
      </c>
      <c r="G72">
        <v>110041</v>
      </c>
    </row>
    <row r="73" spans="1:7" x14ac:dyDescent="0.25">
      <c r="A73" t="s">
        <v>2</v>
      </c>
      <c r="B73" t="s">
        <v>2</v>
      </c>
      <c r="C73" t="s">
        <v>2</v>
      </c>
      <c r="D73" t="s">
        <v>2</v>
      </c>
      <c r="E73" t="s">
        <v>70</v>
      </c>
      <c r="F73">
        <v>53346</v>
      </c>
      <c r="G73">
        <v>57775</v>
      </c>
    </row>
    <row r="74" spans="1:7" x14ac:dyDescent="0.25">
      <c r="A74" t="s">
        <v>2</v>
      </c>
      <c r="B74" t="s">
        <v>2</v>
      </c>
      <c r="C74" t="s">
        <v>2</v>
      </c>
      <c r="D74" t="s">
        <v>2</v>
      </c>
      <c r="E74" t="s">
        <v>71</v>
      </c>
      <c r="F74">
        <v>98395</v>
      </c>
      <c r="G74">
        <v>103608</v>
      </c>
    </row>
    <row r="75" spans="1:7" x14ac:dyDescent="0.25">
      <c r="A75" t="s">
        <v>2</v>
      </c>
      <c r="B75" t="s">
        <v>2</v>
      </c>
      <c r="C75" t="s">
        <v>2</v>
      </c>
      <c r="D75" t="s">
        <v>2</v>
      </c>
      <c r="E75" t="s">
        <v>72</v>
      </c>
      <c r="F75">
        <v>101312</v>
      </c>
      <c r="G75">
        <v>108383</v>
      </c>
    </row>
    <row r="76" spans="1:7" x14ac:dyDescent="0.25">
      <c r="A76" t="s">
        <v>2</v>
      </c>
      <c r="B76" t="s">
        <v>2</v>
      </c>
      <c r="C76" t="s">
        <v>2</v>
      </c>
      <c r="D76" t="s">
        <v>2</v>
      </c>
      <c r="E76" t="s">
        <v>73</v>
      </c>
      <c r="F76">
        <v>270207</v>
      </c>
      <c r="G76">
        <v>306713</v>
      </c>
    </row>
    <row r="77" spans="1:7" x14ac:dyDescent="0.25">
      <c r="A77" t="s">
        <v>2</v>
      </c>
      <c r="B77" t="s">
        <v>2</v>
      </c>
      <c r="C77" t="s">
        <v>2</v>
      </c>
      <c r="D77" t="s">
        <v>2</v>
      </c>
      <c r="E77" t="s">
        <v>74</v>
      </c>
      <c r="F77">
        <v>124655</v>
      </c>
      <c r="G77">
        <v>125010</v>
      </c>
    </row>
    <row r="78" spans="1:7" x14ac:dyDescent="0.25">
      <c r="A78" t="s">
        <v>2</v>
      </c>
      <c r="B78" t="s">
        <v>2</v>
      </c>
      <c r="C78" t="s">
        <v>2</v>
      </c>
      <c r="D78" t="s">
        <v>2</v>
      </c>
      <c r="E78" t="s">
        <v>75</v>
      </c>
      <c r="F78">
        <v>77424</v>
      </c>
      <c r="G78">
        <v>96706</v>
      </c>
    </row>
    <row r="79" spans="1:7" x14ac:dyDescent="0.25">
      <c r="A79" t="s">
        <v>2</v>
      </c>
      <c r="B79" t="s">
        <v>2</v>
      </c>
      <c r="C79" t="s">
        <v>2</v>
      </c>
      <c r="D79" t="s">
        <v>2</v>
      </c>
      <c r="E79" t="s">
        <v>76</v>
      </c>
      <c r="F79">
        <v>116175</v>
      </c>
      <c r="G79">
        <v>124095</v>
      </c>
    </row>
    <row r="80" spans="1:7" x14ac:dyDescent="0.25">
      <c r="A80" t="s">
        <v>2</v>
      </c>
      <c r="B80" t="s">
        <v>2</v>
      </c>
      <c r="C80" t="s">
        <v>2</v>
      </c>
      <c r="D80" t="s">
        <v>2</v>
      </c>
      <c r="E80" t="s">
        <v>77</v>
      </c>
      <c r="F80">
        <v>121389</v>
      </c>
      <c r="G80">
        <v>128741</v>
      </c>
    </row>
    <row r="81" spans="1:7" x14ac:dyDescent="0.25">
      <c r="A81" t="s">
        <v>2</v>
      </c>
      <c r="B81" t="s">
        <v>2</v>
      </c>
      <c r="C81" t="s">
        <v>2</v>
      </c>
      <c r="D81" t="s">
        <v>2</v>
      </c>
      <c r="E81" t="s">
        <v>78</v>
      </c>
      <c r="F81">
        <v>98671</v>
      </c>
      <c r="G81">
        <v>107091</v>
      </c>
    </row>
    <row r="82" spans="1:7" x14ac:dyDescent="0.25">
      <c r="A82" t="s">
        <v>2</v>
      </c>
      <c r="B82" t="s">
        <v>2</v>
      </c>
      <c r="C82" t="s">
        <v>2</v>
      </c>
      <c r="D82" t="s">
        <v>2</v>
      </c>
      <c r="E82" t="s">
        <v>79</v>
      </c>
      <c r="F82">
        <v>22048</v>
      </c>
      <c r="G82">
        <v>19622</v>
      </c>
    </row>
    <row r="83" spans="1:7" x14ac:dyDescent="0.25">
      <c r="A83" t="s">
        <v>2</v>
      </c>
      <c r="B83" t="s">
        <v>2</v>
      </c>
      <c r="C83" t="s">
        <v>2</v>
      </c>
      <c r="D83" t="s">
        <v>2</v>
      </c>
      <c r="E83" t="s">
        <v>80</v>
      </c>
      <c r="F83">
        <v>227363</v>
      </c>
      <c r="G83">
        <v>225740</v>
      </c>
    </row>
    <row r="84" spans="1:7" x14ac:dyDescent="0.25">
      <c r="A84" t="s">
        <v>2</v>
      </c>
      <c r="B84" t="s">
        <v>2</v>
      </c>
      <c r="C84" t="s">
        <v>2</v>
      </c>
      <c r="D84" t="s">
        <v>2</v>
      </c>
      <c r="E84" t="s">
        <v>81</v>
      </c>
      <c r="F84">
        <v>2798</v>
      </c>
      <c r="G84">
        <v>4809</v>
      </c>
    </row>
    <row r="85" spans="1:7" x14ac:dyDescent="0.25">
      <c r="A85" t="s">
        <v>2</v>
      </c>
      <c r="B85" t="s">
        <v>2</v>
      </c>
      <c r="C85" t="s">
        <v>2</v>
      </c>
      <c r="D85" t="s">
        <v>2</v>
      </c>
      <c r="E85" t="s">
        <v>82</v>
      </c>
      <c r="F85">
        <v>85777</v>
      </c>
      <c r="G85">
        <v>99773</v>
      </c>
    </row>
    <row r="86" spans="1:7" x14ac:dyDescent="0.25">
      <c r="A86" t="s">
        <v>2</v>
      </c>
      <c r="B86" t="s">
        <v>2</v>
      </c>
      <c r="C86" t="s">
        <v>2</v>
      </c>
      <c r="D86" t="s">
        <v>2</v>
      </c>
      <c r="E86" t="s">
        <v>83</v>
      </c>
      <c r="F86">
        <v>163170</v>
      </c>
      <c r="G86">
        <v>170327</v>
      </c>
    </row>
    <row r="87" spans="1:7" x14ac:dyDescent="0.25">
      <c r="A87" t="s">
        <v>2</v>
      </c>
      <c r="B87" t="s">
        <v>2</v>
      </c>
      <c r="C87" t="s">
        <v>2</v>
      </c>
      <c r="D87" t="s">
        <v>2</v>
      </c>
      <c r="E87" t="s">
        <v>84</v>
      </c>
      <c r="F87">
        <v>57279</v>
      </c>
      <c r="G87">
        <v>57744</v>
      </c>
    </row>
    <row r="88" spans="1:7" x14ac:dyDescent="0.25">
      <c r="A88" t="s">
        <v>2</v>
      </c>
      <c r="B88" t="s">
        <v>2</v>
      </c>
      <c r="C88" t="s">
        <v>2</v>
      </c>
      <c r="D88" t="s">
        <v>2</v>
      </c>
      <c r="E88" t="s">
        <v>85</v>
      </c>
      <c r="F88">
        <v>487364</v>
      </c>
      <c r="G88">
        <v>472459</v>
      </c>
    </row>
    <row r="89" spans="1:7" x14ac:dyDescent="0.25">
      <c r="A89" t="s">
        <v>2</v>
      </c>
      <c r="B89" t="s">
        <v>2</v>
      </c>
      <c r="C89" t="s">
        <v>2</v>
      </c>
      <c r="D89" t="s">
        <v>2</v>
      </c>
      <c r="E89" t="s">
        <v>86</v>
      </c>
      <c r="F89">
        <v>225182</v>
      </c>
      <c r="G89">
        <v>238037</v>
      </c>
    </row>
    <row r="90" spans="1:7" x14ac:dyDescent="0.25">
      <c r="A90" t="s">
        <v>2</v>
      </c>
      <c r="B90" t="s">
        <v>2</v>
      </c>
      <c r="C90" t="s">
        <v>2</v>
      </c>
      <c r="D90" t="s">
        <v>2</v>
      </c>
      <c r="E90" t="s">
        <v>87</v>
      </c>
      <c r="F90">
        <v>140809</v>
      </c>
      <c r="G90">
        <v>151679</v>
      </c>
    </row>
    <row r="91" spans="1:7" x14ac:dyDescent="0.25">
      <c r="A91" t="s">
        <v>2</v>
      </c>
      <c r="B91" t="s">
        <v>2</v>
      </c>
      <c r="C91" t="s">
        <v>2</v>
      </c>
      <c r="D91" t="s">
        <v>2</v>
      </c>
      <c r="E91" t="s">
        <v>88</v>
      </c>
      <c r="F91">
        <v>98728</v>
      </c>
      <c r="G91">
        <v>102595</v>
      </c>
    </row>
    <row r="92" spans="1:7" x14ac:dyDescent="0.25">
      <c r="A92" t="s">
        <v>2</v>
      </c>
      <c r="B92" t="s">
        <v>2</v>
      </c>
      <c r="C92" t="s">
        <v>2</v>
      </c>
      <c r="D92" t="s">
        <v>2</v>
      </c>
      <c r="E92" t="s">
        <v>89</v>
      </c>
      <c r="F92">
        <v>47625</v>
      </c>
      <c r="G92">
        <v>48690</v>
      </c>
    </row>
    <row r="93" spans="1:7" x14ac:dyDescent="0.25">
      <c r="A93" t="s">
        <v>2</v>
      </c>
      <c r="B93" t="s">
        <v>2</v>
      </c>
      <c r="C93" t="s">
        <v>2</v>
      </c>
      <c r="D93" t="s">
        <v>2</v>
      </c>
      <c r="E93" t="s">
        <v>90</v>
      </c>
      <c r="F93">
        <v>80086</v>
      </c>
      <c r="G93">
        <v>79569</v>
      </c>
    </row>
    <row r="94" spans="1:7" x14ac:dyDescent="0.25">
      <c r="A94" t="s">
        <v>2</v>
      </c>
      <c r="B94" t="s">
        <v>2</v>
      </c>
      <c r="C94" t="s">
        <v>2</v>
      </c>
      <c r="D94" t="s">
        <v>2</v>
      </c>
      <c r="E94" t="s">
        <v>91</v>
      </c>
      <c r="F94">
        <v>97186</v>
      </c>
      <c r="G94">
        <v>105244</v>
      </c>
    </row>
    <row r="95" spans="1:7" x14ac:dyDescent="0.25">
      <c r="A95" t="s">
        <v>2</v>
      </c>
      <c r="B95" t="s">
        <v>2</v>
      </c>
      <c r="C95" t="s">
        <v>2</v>
      </c>
      <c r="D95" t="s">
        <v>2</v>
      </c>
      <c r="E95" t="s">
        <v>92</v>
      </c>
      <c r="F95">
        <v>42898</v>
      </c>
      <c r="G95">
        <v>44785</v>
      </c>
    </row>
    <row r="96" spans="1:7" x14ac:dyDescent="0.25">
      <c r="A96" t="s">
        <v>2</v>
      </c>
      <c r="B96" t="s">
        <v>2</v>
      </c>
      <c r="C96" t="s">
        <v>2</v>
      </c>
      <c r="D96" t="s">
        <v>2</v>
      </c>
      <c r="E96" t="s">
        <v>93</v>
      </c>
      <c r="F96">
        <v>209369</v>
      </c>
      <c r="G96">
        <v>199154</v>
      </c>
    </row>
    <row r="97" spans="1:7" x14ac:dyDescent="0.25">
      <c r="A97" t="s">
        <v>2</v>
      </c>
      <c r="B97" t="s">
        <v>2</v>
      </c>
      <c r="C97" t="s">
        <v>2</v>
      </c>
      <c r="D97" t="s">
        <v>2</v>
      </c>
      <c r="E97" t="s">
        <v>94</v>
      </c>
      <c r="F97">
        <v>57413</v>
      </c>
      <c r="G97">
        <v>59481</v>
      </c>
    </row>
    <row r="98" spans="1:7" x14ac:dyDescent="0.25">
      <c r="A98" t="s">
        <v>2</v>
      </c>
      <c r="B98" t="s">
        <v>2</v>
      </c>
      <c r="C98" t="s">
        <v>2</v>
      </c>
      <c r="D98" t="s">
        <v>2</v>
      </c>
      <c r="E98" t="s">
        <v>95</v>
      </c>
      <c r="F98">
        <v>113735</v>
      </c>
      <c r="G98">
        <v>110871</v>
      </c>
    </row>
    <row r="99" spans="1:7" x14ac:dyDescent="0.25">
      <c r="A99" t="s">
        <v>2</v>
      </c>
      <c r="B99" t="s">
        <v>2</v>
      </c>
      <c r="C99" t="s">
        <v>2</v>
      </c>
      <c r="D99" t="s">
        <v>2</v>
      </c>
      <c r="E99" t="s">
        <v>96</v>
      </c>
      <c r="F99">
        <v>142138</v>
      </c>
      <c r="G99">
        <v>154067</v>
      </c>
    </row>
    <row r="100" spans="1:7" x14ac:dyDescent="0.25">
      <c r="A100" t="s">
        <v>2</v>
      </c>
      <c r="B100" t="s">
        <v>2</v>
      </c>
      <c r="C100" t="s">
        <v>2</v>
      </c>
      <c r="D100" t="s">
        <v>2</v>
      </c>
      <c r="E100" t="s">
        <v>97</v>
      </c>
      <c r="F100">
        <v>58563</v>
      </c>
      <c r="G100">
        <v>67176</v>
      </c>
    </row>
    <row r="101" spans="1:7" x14ac:dyDescent="0.25">
      <c r="A101" t="s">
        <v>2</v>
      </c>
      <c r="B101" t="s">
        <v>2</v>
      </c>
      <c r="C101" t="s">
        <v>2</v>
      </c>
      <c r="D101" t="s">
        <v>2</v>
      </c>
      <c r="E101" t="s">
        <v>98</v>
      </c>
      <c r="F101">
        <v>7176</v>
      </c>
      <c r="G101">
        <v>7497</v>
      </c>
    </row>
    <row r="102" spans="1:7" x14ac:dyDescent="0.25">
      <c r="A102" t="s">
        <v>2</v>
      </c>
      <c r="B102" t="s">
        <v>2</v>
      </c>
      <c r="C102" t="s">
        <v>2</v>
      </c>
      <c r="D102" t="s">
        <v>2</v>
      </c>
      <c r="E102" t="s">
        <v>99</v>
      </c>
      <c r="F102">
        <v>51742</v>
      </c>
      <c r="G102">
        <v>51496</v>
      </c>
    </row>
    <row r="103" spans="1:7" x14ac:dyDescent="0.25">
      <c r="A103" t="s">
        <v>2</v>
      </c>
      <c r="B103" t="s">
        <v>2</v>
      </c>
      <c r="C103" t="s">
        <v>2</v>
      </c>
      <c r="D103" t="s">
        <v>2</v>
      </c>
      <c r="E103" t="s">
        <v>100</v>
      </c>
      <c r="F103">
        <v>42368</v>
      </c>
      <c r="G103">
        <v>43117</v>
      </c>
    </row>
    <row r="104" spans="1:7" x14ac:dyDescent="0.25">
      <c r="A104" t="s">
        <v>2</v>
      </c>
      <c r="B104" t="s">
        <v>2</v>
      </c>
      <c r="C104" t="s">
        <v>2</v>
      </c>
      <c r="D104" t="s">
        <v>2</v>
      </c>
      <c r="E104" t="s">
        <v>101</v>
      </c>
      <c r="F104">
        <v>52585</v>
      </c>
      <c r="G104">
        <v>46135</v>
      </c>
    </row>
    <row r="105" spans="1:7" x14ac:dyDescent="0.25">
      <c r="A105" t="s">
        <v>2</v>
      </c>
      <c r="B105" t="s">
        <v>2</v>
      </c>
      <c r="C105" t="s">
        <v>2</v>
      </c>
      <c r="D105" t="s">
        <v>2</v>
      </c>
      <c r="E105" t="s">
        <v>102</v>
      </c>
      <c r="F105">
        <v>52596</v>
      </c>
      <c r="G105">
        <v>51363</v>
      </c>
    </row>
    <row r="106" spans="1:7" x14ac:dyDescent="0.25">
      <c r="A106" t="s">
        <v>2</v>
      </c>
      <c r="B106" t="s">
        <v>2</v>
      </c>
      <c r="C106" t="s">
        <v>2</v>
      </c>
      <c r="D106" t="s">
        <v>2</v>
      </c>
      <c r="E106" t="s">
        <v>103</v>
      </c>
      <c r="F106">
        <v>88292</v>
      </c>
      <c r="G106">
        <v>97173</v>
      </c>
    </row>
    <row r="107" spans="1:7" x14ac:dyDescent="0.25">
      <c r="A107" t="s">
        <v>2</v>
      </c>
      <c r="B107" t="s">
        <v>2</v>
      </c>
      <c r="C107" t="s">
        <v>2</v>
      </c>
      <c r="D107" t="s">
        <v>2</v>
      </c>
      <c r="E107" t="s">
        <v>104</v>
      </c>
      <c r="F107">
        <v>245558</v>
      </c>
      <c r="G107">
        <v>307873</v>
      </c>
    </row>
    <row r="109" spans="1:7" x14ac:dyDescent="0.25">
      <c r="A109" t="s">
        <v>105</v>
      </c>
    </row>
    <row r="110" spans="1:7" x14ac:dyDescent="0.25">
      <c r="A110" t="s">
        <v>106</v>
      </c>
    </row>
    <row r="111" spans="1:7" x14ac:dyDescent="0.25">
      <c r="A111" t="s">
        <v>107</v>
      </c>
    </row>
    <row r="112" spans="1:7" x14ac:dyDescent="0.25">
      <c r="A112" t="s">
        <v>108</v>
      </c>
    </row>
    <row r="113" spans="1:1" x14ac:dyDescent="0.25">
      <c r="A113" t="s">
        <v>109</v>
      </c>
    </row>
    <row r="114" spans="1:1" x14ac:dyDescent="0.25">
      <c r="A114" t="s">
        <v>110</v>
      </c>
    </row>
    <row r="115" spans="1:1" x14ac:dyDescent="0.25">
      <c r="A115" t="s">
        <v>111</v>
      </c>
    </row>
    <row r="116" spans="1:1" x14ac:dyDescent="0.25">
      <c r="A116" t="s">
        <v>112</v>
      </c>
    </row>
    <row r="117" spans="1:1" x14ac:dyDescent="0.25">
      <c r="A117" t="s">
        <v>113</v>
      </c>
    </row>
    <row r="118" spans="1:1" x14ac:dyDescent="0.25">
      <c r="A118" t="s">
        <v>114</v>
      </c>
    </row>
    <row r="119" spans="1:1" x14ac:dyDescent="0.25">
      <c r="A119" t="s">
        <v>115</v>
      </c>
    </row>
    <row r="120" spans="1:1" x14ac:dyDescent="0.25">
      <c r="A120" t="s">
        <v>116</v>
      </c>
    </row>
    <row r="121" spans="1:1" x14ac:dyDescent="0.25">
      <c r="A121" t="s">
        <v>117</v>
      </c>
    </row>
    <row r="122" spans="1:1" x14ac:dyDescent="0.25">
      <c r="A122" t="s">
        <v>118</v>
      </c>
    </row>
    <row r="123" spans="1:1" x14ac:dyDescent="0.25">
      <c r="A123" t="s">
        <v>119</v>
      </c>
    </row>
    <row r="124" spans="1:1" x14ac:dyDescent="0.25">
      <c r="A124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3A72-F0F6-4AED-BE2C-145EA9378FB6}">
  <dimension ref="A1:C103"/>
  <sheetViews>
    <sheetView workbookViewId="0">
      <selection activeCell="B4" sqref="B4"/>
    </sheetView>
  </sheetViews>
  <sheetFormatPr defaultRowHeight="15" x14ac:dyDescent="0.25"/>
  <sheetData>
    <row r="1" spans="1:3" ht="17.25" x14ac:dyDescent="0.3">
      <c r="A1" s="4" t="s">
        <v>132</v>
      </c>
    </row>
    <row r="2" spans="1:3" x14ac:dyDescent="0.25">
      <c r="A2" s="5" t="s">
        <v>133</v>
      </c>
    </row>
    <row r="3" spans="1:3" x14ac:dyDescent="0.25">
      <c r="B3" s="1" t="s">
        <v>134</v>
      </c>
      <c r="C3" s="1" t="s">
        <v>135</v>
      </c>
    </row>
    <row r="4" spans="1:3" x14ac:dyDescent="0.25">
      <c r="A4" s="1" t="s">
        <v>6</v>
      </c>
      <c r="B4" s="2">
        <v>5961249</v>
      </c>
      <c r="C4" s="2">
        <v>5992734</v>
      </c>
    </row>
    <row r="5" spans="1:3" x14ac:dyDescent="0.25">
      <c r="A5" s="1" t="s">
        <v>7</v>
      </c>
      <c r="B5" s="2">
        <v>659350</v>
      </c>
      <c r="C5" s="2">
        <v>667099</v>
      </c>
    </row>
    <row r="6" spans="1:3" x14ac:dyDescent="0.25">
      <c r="A6" s="1" t="s">
        <v>8</v>
      </c>
      <c r="B6" s="2">
        <v>104899</v>
      </c>
      <c r="C6" s="2">
        <v>105840</v>
      </c>
    </row>
    <row r="7" spans="1:3" x14ac:dyDescent="0.25">
      <c r="A7" s="1" t="s">
        <v>9</v>
      </c>
      <c r="B7" s="2">
        <v>14569</v>
      </c>
      <c r="C7" s="2">
        <v>14450</v>
      </c>
    </row>
    <row r="8" spans="1:3" x14ac:dyDescent="0.25">
      <c r="A8" s="1" t="s">
        <v>10</v>
      </c>
      <c r="B8" s="2">
        <v>43915</v>
      </c>
      <c r="C8" s="2">
        <v>44034</v>
      </c>
    </row>
    <row r="9" spans="1:3" x14ac:dyDescent="0.25">
      <c r="A9" s="1" t="s">
        <v>11</v>
      </c>
      <c r="B9" s="2">
        <v>27677</v>
      </c>
      <c r="C9" s="2">
        <v>28117</v>
      </c>
    </row>
    <row r="10" spans="1:3" x14ac:dyDescent="0.25">
      <c r="A10" s="1" t="s">
        <v>12</v>
      </c>
      <c r="B10" s="2">
        <v>51237</v>
      </c>
      <c r="C10" s="2">
        <v>52939</v>
      </c>
    </row>
    <row r="11" spans="1:3" x14ac:dyDescent="0.25">
      <c r="A11" s="1" t="s">
        <v>13</v>
      </c>
      <c r="B11" s="2">
        <v>39067</v>
      </c>
      <c r="C11" s="2">
        <v>40401</v>
      </c>
    </row>
    <row r="12" spans="1:3" x14ac:dyDescent="0.25">
      <c r="A12" s="1" t="s">
        <v>14</v>
      </c>
      <c r="B12" s="2">
        <v>75033</v>
      </c>
      <c r="C12" s="2">
        <v>75076</v>
      </c>
    </row>
    <row r="13" spans="1:3" x14ac:dyDescent="0.25">
      <c r="A13" s="1" t="s">
        <v>15</v>
      </c>
      <c r="B13" s="2">
        <v>70600</v>
      </c>
      <c r="C13" s="2">
        <v>70958</v>
      </c>
    </row>
    <row r="14" spans="1:3" x14ac:dyDescent="0.25">
      <c r="A14" s="1" t="s">
        <v>16</v>
      </c>
      <c r="B14" s="2">
        <v>23655</v>
      </c>
      <c r="C14" s="2">
        <v>24869</v>
      </c>
    </row>
    <row r="15" spans="1:3" x14ac:dyDescent="0.25">
      <c r="A15" s="1" t="s">
        <v>17</v>
      </c>
      <c r="B15" s="2">
        <v>29876</v>
      </c>
      <c r="C15" s="2">
        <v>30784</v>
      </c>
    </row>
    <row r="16" spans="1:3" x14ac:dyDescent="0.25">
      <c r="A16" s="1" t="s">
        <v>18</v>
      </c>
      <c r="B16" s="2">
        <v>53760</v>
      </c>
      <c r="C16" s="2">
        <v>53760</v>
      </c>
    </row>
    <row r="17" spans="1:3" x14ac:dyDescent="0.25">
      <c r="A17" s="1" t="s">
        <v>19</v>
      </c>
      <c r="B17" s="2">
        <v>57540</v>
      </c>
      <c r="C17" s="2">
        <v>59059</v>
      </c>
    </row>
    <row r="18" spans="1:3" x14ac:dyDescent="0.25">
      <c r="A18" s="1" t="s">
        <v>20</v>
      </c>
      <c r="B18" s="2">
        <v>23663</v>
      </c>
      <c r="C18" s="2">
        <v>24365</v>
      </c>
    </row>
    <row r="19" spans="1:3" x14ac:dyDescent="0.25">
      <c r="A19" s="1" t="s">
        <v>21</v>
      </c>
      <c r="B19" s="2">
        <v>58538</v>
      </c>
      <c r="C19" s="2">
        <v>58713</v>
      </c>
    </row>
    <row r="20" spans="1:3" x14ac:dyDescent="0.25">
      <c r="A20" s="1" t="s">
        <v>22</v>
      </c>
      <c r="B20" s="2">
        <v>44328</v>
      </c>
      <c r="C20" s="2">
        <v>44734</v>
      </c>
    </row>
    <row r="21" spans="1:3" x14ac:dyDescent="0.25">
      <c r="A21" s="1" t="s">
        <v>23</v>
      </c>
      <c r="B21" s="2">
        <v>17800</v>
      </c>
      <c r="C21" s="2">
        <v>18322</v>
      </c>
    </row>
    <row r="22" spans="1:3" x14ac:dyDescent="0.25">
      <c r="A22" s="1" t="s">
        <v>24</v>
      </c>
      <c r="B22" s="2">
        <v>25962</v>
      </c>
      <c r="C22" s="2">
        <v>26128</v>
      </c>
    </row>
    <row r="23" spans="1:3" x14ac:dyDescent="0.25">
      <c r="A23" s="1" t="s">
        <v>25</v>
      </c>
      <c r="B23" s="2">
        <v>45532</v>
      </c>
      <c r="C23" s="2">
        <v>45563</v>
      </c>
    </row>
    <row r="24" spans="1:3" x14ac:dyDescent="0.25">
      <c r="A24" s="1" t="s">
        <v>26</v>
      </c>
      <c r="B24" s="2">
        <v>42009</v>
      </c>
      <c r="C24" s="2">
        <v>42186</v>
      </c>
    </row>
    <row r="25" spans="1:3" x14ac:dyDescent="0.25">
      <c r="A25" s="1" t="s">
        <v>27</v>
      </c>
      <c r="B25" s="2">
        <v>46358</v>
      </c>
      <c r="C25" s="2">
        <v>47052</v>
      </c>
    </row>
    <row r="26" spans="1:3" x14ac:dyDescent="0.25">
      <c r="A26" s="1" t="s">
        <v>28</v>
      </c>
      <c r="B26" s="2">
        <v>42533</v>
      </c>
      <c r="C26" s="2">
        <v>42540</v>
      </c>
    </row>
    <row r="27" spans="1:3" x14ac:dyDescent="0.25">
      <c r="A27" s="1" t="s">
        <v>29</v>
      </c>
      <c r="B27" s="2">
        <v>41920</v>
      </c>
      <c r="C27" s="2">
        <v>41797</v>
      </c>
    </row>
    <row r="28" spans="1:3" x14ac:dyDescent="0.25">
      <c r="A28" s="1" t="s">
        <v>30</v>
      </c>
      <c r="B28" s="2">
        <v>31515</v>
      </c>
      <c r="C28" s="2">
        <v>31633</v>
      </c>
    </row>
    <row r="29" spans="1:3" x14ac:dyDescent="0.25">
      <c r="A29" s="1" t="s">
        <v>31</v>
      </c>
      <c r="B29" s="2">
        <v>63838</v>
      </c>
      <c r="C29" s="2">
        <v>63953</v>
      </c>
    </row>
    <row r="30" spans="1:3" x14ac:dyDescent="0.25">
      <c r="A30" s="1" t="s">
        <v>32</v>
      </c>
      <c r="B30" s="2">
        <v>54422</v>
      </c>
      <c r="C30" s="2">
        <v>54855</v>
      </c>
    </row>
    <row r="31" spans="1:3" x14ac:dyDescent="0.25">
      <c r="A31" s="1" t="s">
        <v>33</v>
      </c>
      <c r="B31" s="2">
        <v>24811</v>
      </c>
      <c r="C31" s="2">
        <v>25168</v>
      </c>
    </row>
    <row r="32" spans="1:3" x14ac:dyDescent="0.25">
      <c r="A32" s="1" t="s">
        <v>34</v>
      </c>
      <c r="B32" s="2">
        <v>57237</v>
      </c>
      <c r="C32" s="2">
        <v>57342</v>
      </c>
    </row>
    <row r="33" spans="1:3" x14ac:dyDescent="0.25">
      <c r="A33" s="1" t="s">
        <v>35</v>
      </c>
      <c r="B33" s="2">
        <v>39332</v>
      </c>
      <c r="C33" s="2">
        <v>38966</v>
      </c>
    </row>
    <row r="34" spans="1:3" x14ac:dyDescent="0.25">
      <c r="A34" s="1" t="s">
        <v>136</v>
      </c>
      <c r="B34" s="2">
        <v>91</v>
      </c>
      <c r="C34" s="2">
        <v>90</v>
      </c>
    </row>
    <row r="35" spans="1:3" x14ac:dyDescent="0.25">
      <c r="A35" s="1" t="s">
        <v>36</v>
      </c>
      <c r="B35" s="2">
        <v>52157</v>
      </c>
      <c r="C35" s="2">
        <v>53536</v>
      </c>
    </row>
    <row r="36" spans="1:3" x14ac:dyDescent="0.25">
      <c r="A36" s="1" t="s">
        <v>37</v>
      </c>
      <c r="B36" s="2">
        <v>62848</v>
      </c>
      <c r="C36" s="2">
        <v>63335</v>
      </c>
    </row>
    <row r="37" spans="1:3" x14ac:dyDescent="0.25">
      <c r="A37" s="1" t="s">
        <v>38</v>
      </c>
      <c r="B37" s="2">
        <v>29347</v>
      </c>
      <c r="C37" s="2">
        <v>29594</v>
      </c>
    </row>
    <row r="38" spans="1:3" x14ac:dyDescent="0.25">
      <c r="A38" s="1" t="s">
        <v>39</v>
      </c>
      <c r="B38" s="2">
        <v>90931</v>
      </c>
      <c r="C38" s="2">
        <v>91623</v>
      </c>
    </row>
    <row r="39" spans="1:3" x14ac:dyDescent="0.25">
      <c r="A39" s="1" t="s">
        <v>40</v>
      </c>
      <c r="B39" s="2">
        <v>24579</v>
      </c>
      <c r="C39" s="2">
        <v>24732</v>
      </c>
    </row>
    <row r="40" spans="1:3" x14ac:dyDescent="0.25">
      <c r="A40" s="1" t="s">
        <v>41</v>
      </c>
      <c r="B40" s="2">
        <v>37753</v>
      </c>
      <c r="C40" s="2">
        <v>37820</v>
      </c>
    </row>
    <row r="41" spans="1:3" x14ac:dyDescent="0.25">
      <c r="A41" s="1" t="s">
        <v>42</v>
      </c>
      <c r="B41" s="2">
        <v>59759</v>
      </c>
      <c r="C41" s="2">
        <v>59350</v>
      </c>
    </row>
    <row r="42" spans="1:3" x14ac:dyDescent="0.25">
      <c r="A42" s="1" t="s">
        <v>43</v>
      </c>
      <c r="B42" s="2">
        <v>74129</v>
      </c>
      <c r="C42" s="2">
        <v>74490</v>
      </c>
    </row>
    <row r="43" spans="1:3" x14ac:dyDescent="0.25">
      <c r="A43" s="1" t="s">
        <v>44</v>
      </c>
      <c r="B43" s="2">
        <v>48309</v>
      </c>
      <c r="C43" s="2">
        <v>48103</v>
      </c>
    </row>
    <row r="44" spans="1:3" x14ac:dyDescent="0.25">
      <c r="A44" s="1" t="s">
        <v>45</v>
      </c>
      <c r="B44" s="2">
        <v>39632</v>
      </c>
      <c r="C44" s="2">
        <v>39122</v>
      </c>
    </row>
    <row r="45" spans="1:3" x14ac:dyDescent="0.25">
      <c r="A45" s="1" t="s">
        <v>46</v>
      </c>
      <c r="B45" s="2">
        <v>84747</v>
      </c>
      <c r="C45" s="2">
        <v>84895</v>
      </c>
    </row>
    <row r="46" spans="1:3" x14ac:dyDescent="0.25">
      <c r="A46" s="1" t="s">
        <v>47</v>
      </c>
      <c r="B46" s="2">
        <v>32605</v>
      </c>
      <c r="C46" s="2">
        <v>32225</v>
      </c>
    </row>
    <row r="47" spans="1:3" x14ac:dyDescent="0.25">
      <c r="A47" s="1" t="s">
        <v>48</v>
      </c>
      <c r="B47" s="2">
        <v>36356</v>
      </c>
      <c r="C47" s="2">
        <v>36286</v>
      </c>
    </row>
    <row r="48" spans="1:3" x14ac:dyDescent="0.25">
      <c r="A48" s="1" t="s">
        <v>49</v>
      </c>
      <c r="B48" s="2">
        <v>79923</v>
      </c>
      <c r="C48" s="2">
        <v>80481</v>
      </c>
    </row>
    <row r="49" spans="1:3" x14ac:dyDescent="0.25">
      <c r="A49" s="1" t="s">
        <v>50</v>
      </c>
      <c r="B49" s="2">
        <v>30478</v>
      </c>
      <c r="C49" s="2">
        <v>30641</v>
      </c>
    </row>
    <row r="50" spans="1:3" x14ac:dyDescent="0.25">
      <c r="A50" s="1" t="s">
        <v>51</v>
      </c>
      <c r="B50" s="2">
        <v>23649</v>
      </c>
      <c r="C50" s="2">
        <v>23612</v>
      </c>
    </row>
    <row r="51" spans="1:3" x14ac:dyDescent="0.25">
      <c r="A51" s="1" t="s">
        <v>52</v>
      </c>
      <c r="B51" s="2">
        <v>45751</v>
      </c>
      <c r="C51" s="2">
        <v>45057</v>
      </c>
    </row>
    <row r="52" spans="1:3" x14ac:dyDescent="0.25">
      <c r="A52" s="1" t="s">
        <v>53</v>
      </c>
      <c r="B52" s="2">
        <v>40646</v>
      </c>
      <c r="C52" s="2">
        <v>40469</v>
      </c>
    </row>
    <row r="53" spans="1:3" x14ac:dyDescent="0.25">
      <c r="A53" s="1" t="s">
        <v>54</v>
      </c>
      <c r="B53" s="2">
        <v>52291</v>
      </c>
      <c r="C53" s="2">
        <v>52284</v>
      </c>
    </row>
    <row r="54" spans="1:3" x14ac:dyDescent="0.25">
      <c r="A54" s="1" t="s">
        <v>55</v>
      </c>
      <c r="B54" s="2">
        <v>23894</v>
      </c>
      <c r="C54" s="2">
        <v>23949</v>
      </c>
    </row>
    <row r="55" spans="1:3" x14ac:dyDescent="0.25">
      <c r="A55" s="1" t="s">
        <v>56</v>
      </c>
      <c r="B55" s="2">
        <v>12260</v>
      </c>
      <c r="C55" s="2">
        <v>11973</v>
      </c>
    </row>
    <row r="56" spans="1:3" x14ac:dyDescent="0.25">
      <c r="A56" s="1" t="s">
        <v>57</v>
      </c>
      <c r="B56" s="2">
        <v>40158</v>
      </c>
      <c r="C56" s="2">
        <v>40318</v>
      </c>
    </row>
    <row r="57" spans="1:3" x14ac:dyDescent="0.25">
      <c r="A57" s="1" t="s">
        <v>58</v>
      </c>
      <c r="B57" s="2">
        <v>29610</v>
      </c>
      <c r="C57" s="2">
        <v>29342</v>
      </c>
    </row>
    <row r="58" spans="1:3" x14ac:dyDescent="0.25">
      <c r="A58" s="1" t="s">
        <v>59</v>
      </c>
      <c r="B58" s="2">
        <v>32193</v>
      </c>
      <c r="C58" s="2">
        <v>32329</v>
      </c>
    </row>
    <row r="59" spans="1:3" x14ac:dyDescent="0.25">
      <c r="A59" s="1" t="s">
        <v>60</v>
      </c>
      <c r="B59" s="2">
        <v>209078</v>
      </c>
      <c r="C59" s="2">
        <v>210803</v>
      </c>
    </row>
    <row r="60" spans="1:3" x14ac:dyDescent="0.25">
      <c r="A60" s="1" t="s">
        <v>61</v>
      </c>
      <c r="B60" s="2">
        <v>59727</v>
      </c>
      <c r="C60" s="2">
        <v>60001</v>
      </c>
    </row>
    <row r="61" spans="1:3" x14ac:dyDescent="0.25">
      <c r="A61" s="1" t="s">
        <v>62</v>
      </c>
      <c r="B61" s="2">
        <v>5960</v>
      </c>
      <c r="C61" s="2">
        <v>5881</v>
      </c>
    </row>
    <row r="62" spans="1:3" x14ac:dyDescent="0.25">
      <c r="A62" s="1" t="s">
        <v>63</v>
      </c>
      <c r="B62" s="2">
        <v>27119</v>
      </c>
      <c r="C62" s="2">
        <v>27168</v>
      </c>
    </row>
    <row r="63" spans="1:3" x14ac:dyDescent="0.25">
      <c r="A63" s="1" t="s">
        <v>64</v>
      </c>
      <c r="B63" s="2">
        <v>115423</v>
      </c>
      <c r="C63" s="2">
        <v>115157</v>
      </c>
    </row>
    <row r="64" spans="1:3" x14ac:dyDescent="0.25">
      <c r="A64" s="1" t="s">
        <v>65</v>
      </c>
      <c r="B64" s="2">
        <v>3357</v>
      </c>
      <c r="C64" s="2">
        <v>3270</v>
      </c>
    </row>
    <row r="65" spans="1:3" x14ac:dyDescent="0.25">
      <c r="A65" s="1" t="s">
        <v>66</v>
      </c>
      <c r="B65" s="2">
        <v>52485</v>
      </c>
      <c r="C65" s="2">
        <v>52616</v>
      </c>
    </row>
    <row r="66" spans="1:3" x14ac:dyDescent="0.25">
      <c r="A66" s="1" t="s">
        <v>67</v>
      </c>
      <c r="B66" s="2">
        <v>55438</v>
      </c>
      <c r="C66" s="2">
        <v>55354</v>
      </c>
    </row>
    <row r="67" spans="1:3" x14ac:dyDescent="0.25">
      <c r="A67" s="1" t="s">
        <v>68</v>
      </c>
      <c r="B67" s="2">
        <v>94932</v>
      </c>
      <c r="C67" s="2">
        <v>95897</v>
      </c>
    </row>
    <row r="68" spans="1:3" x14ac:dyDescent="0.25">
      <c r="A68" s="1" t="s">
        <v>69</v>
      </c>
      <c r="B68" s="2">
        <v>74233</v>
      </c>
      <c r="C68" s="2">
        <v>74096</v>
      </c>
    </row>
    <row r="69" spans="1:3" x14ac:dyDescent="0.25">
      <c r="A69" s="1" t="s">
        <v>70</v>
      </c>
      <c r="B69" s="2">
        <v>36651</v>
      </c>
      <c r="C69" s="2">
        <v>36399</v>
      </c>
    </row>
    <row r="70" spans="1:3" x14ac:dyDescent="0.25">
      <c r="A70" s="1" t="s">
        <v>71</v>
      </c>
      <c r="B70" s="2">
        <v>49798</v>
      </c>
      <c r="C70" s="2">
        <v>49410</v>
      </c>
    </row>
    <row r="71" spans="1:3" x14ac:dyDescent="0.25">
      <c r="A71" s="1" t="s">
        <v>72</v>
      </c>
      <c r="B71" s="2">
        <v>42800</v>
      </c>
      <c r="C71" s="2">
        <v>42702</v>
      </c>
    </row>
    <row r="72" spans="1:3" x14ac:dyDescent="0.25">
      <c r="A72" s="1" t="s">
        <v>73</v>
      </c>
      <c r="B72" s="2">
        <v>121696</v>
      </c>
      <c r="C72" s="2">
        <v>122433</v>
      </c>
    </row>
    <row r="73" spans="1:3" x14ac:dyDescent="0.25">
      <c r="A73" s="1" t="s">
        <v>74</v>
      </c>
      <c r="B73" s="2">
        <v>58657</v>
      </c>
      <c r="C73" s="2">
        <v>58621</v>
      </c>
    </row>
    <row r="74" spans="1:3" x14ac:dyDescent="0.25">
      <c r="A74" s="1" t="s">
        <v>75</v>
      </c>
      <c r="B74" s="2">
        <v>49377</v>
      </c>
      <c r="C74" s="2">
        <v>49359</v>
      </c>
    </row>
    <row r="75" spans="1:3" x14ac:dyDescent="0.25">
      <c r="A75" s="1" t="s">
        <v>76</v>
      </c>
      <c r="B75" s="2">
        <v>47725</v>
      </c>
      <c r="C75" s="2">
        <v>48167</v>
      </c>
    </row>
    <row r="76" spans="1:3" x14ac:dyDescent="0.25">
      <c r="A76" s="1" t="s">
        <v>77</v>
      </c>
      <c r="B76" s="2">
        <v>97392</v>
      </c>
      <c r="C76" s="2">
        <v>97921</v>
      </c>
    </row>
    <row r="77" spans="1:3" x14ac:dyDescent="0.25">
      <c r="A77" s="1" t="s">
        <v>78</v>
      </c>
      <c r="B77" s="2">
        <v>36773</v>
      </c>
      <c r="C77" s="2">
        <v>36658</v>
      </c>
    </row>
    <row r="78" spans="1:3" x14ac:dyDescent="0.25">
      <c r="A78" s="1" t="s">
        <v>79</v>
      </c>
      <c r="B78" s="2">
        <v>23896</v>
      </c>
      <c r="C78" s="2">
        <v>24083</v>
      </c>
    </row>
    <row r="79" spans="1:3" x14ac:dyDescent="0.25">
      <c r="A79" s="1" t="s">
        <v>80</v>
      </c>
      <c r="B79" s="2">
        <v>99974</v>
      </c>
      <c r="C79" s="2">
        <v>100356</v>
      </c>
    </row>
    <row r="80" spans="1:3" x14ac:dyDescent="0.25">
      <c r="A80" s="1" t="s">
        <v>81</v>
      </c>
      <c r="B80" s="2">
        <v>3694</v>
      </c>
      <c r="C80" s="2">
        <v>3656</v>
      </c>
    </row>
    <row r="81" spans="1:3" x14ac:dyDescent="0.25">
      <c r="A81" s="1" t="s">
        <v>82</v>
      </c>
      <c r="B81" s="2">
        <v>100747</v>
      </c>
      <c r="C81" s="2">
        <v>101574</v>
      </c>
    </row>
    <row r="82" spans="1:3" x14ac:dyDescent="0.25">
      <c r="A82" s="1" t="s">
        <v>83</v>
      </c>
      <c r="B82" s="2">
        <v>65205</v>
      </c>
      <c r="C82" s="2">
        <v>65760</v>
      </c>
    </row>
    <row r="83" spans="1:3" x14ac:dyDescent="0.25">
      <c r="A83" s="1" t="s">
        <v>84</v>
      </c>
      <c r="B83" s="2">
        <v>44076</v>
      </c>
      <c r="C83" s="2">
        <v>44101</v>
      </c>
    </row>
    <row r="84" spans="1:3" x14ac:dyDescent="0.25">
      <c r="A84" s="1" t="s">
        <v>85</v>
      </c>
      <c r="B84" s="2">
        <v>367095</v>
      </c>
      <c r="C84" s="2">
        <v>373388</v>
      </c>
    </row>
    <row r="85" spans="1:3" x14ac:dyDescent="0.25">
      <c r="A85" s="1" t="s">
        <v>86</v>
      </c>
      <c r="B85" s="2">
        <v>89848</v>
      </c>
      <c r="C85" s="2">
        <v>90006</v>
      </c>
    </row>
    <row r="86" spans="1:3" x14ac:dyDescent="0.25">
      <c r="A86" s="1" t="s">
        <v>87</v>
      </c>
      <c r="B86" s="2">
        <v>59016</v>
      </c>
      <c r="C86" s="2">
        <v>59201</v>
      </c>
    </row>
    <row r="87" spans="1:3" x14ac:dyDescent="0.25">
      <c r="A87" s="1" t="s">
        <v>88</v>
      </c>
      <c r="B87" s="2">
        <v>42737</v>
      </c>
      <c r="C87" s="2">
        <v>43009</v>
      </c>
    </row>
    <row r="88" spans="1:3" x14ac:dyDescent="0.25">
      <c r="A88" s="1" t="s">
        <v>89</v>
      </c>
      <c r="B88" s="2">
        <v>19110</v>
      </c>
      <c r="C88" s="2">
        <v>18800</v>
      </c>
    </row>
    <row r="89" spans="1:3" x14ac:dyDescent="0.25">
      <c r="A89" s="1" t="s">
        <v>90</v>
      </c>
      <c r="B89" s="2">
        <v>56218</v>
      </c>
      <c r="C89" s="2">
        <v>55582</v>
      </c>
    </row>
    <row r="90" spans="1:3" x14ac:dyDescent="0.25">
      <c r="A90" s="1" t="s">
        <v>91</v>
      </c>
      <c r="B90" s="2">
        <v>44739</v>
      </c>
      <c r="C90" s="2">
        <v>44328</v>
      </c>
    </row>
    <row r="91" spans="1:3" x14ac:dyDescent="0.25">
      <c r="A91" s="1" t="s">
        <v>92</v>
      </c>
      <c r="B91" s="2">
        <v>20594</v>
      </c>
      <c r="C91" s="2">
        <v>20229</v>
      </c>
    </row>
    <row r="92" spans="1:3" x14ac:dyDescent="0.25">
      <c r="A92" s="1" t="s">
        <v>93</v>
      </c>
      <c r="B92" s="2">
        <v>97472</v>
      </c>
      <c r="C92" s="2">
        <v>97621</v>
      </c>
    </row>
    <row r="93" spans="1:3" x14ac:dyDescent="0.25">
      <c r="A93" s="1" t="s">
        <v>94</v>
      </c>
      <c r="B93" s="2">
        <v>36614</v>
      </c>
      <c r="C93" s="2">
        <v>36706</v>
      </c>
    </row>
    <row r="94" spans="1:3" x14ac:dyDescent="0.25">
      <c r="A94" s="1" t="s">
        <v>95</v>
      </c>
      <c r="B94" s="2">
        <v>58376</v>
      </c>
      <c r="C94" s="2">
        <v>57882</v>
      </c>
    </row>
    <row r="95" spans="1:3" x14ac:dyDescent="0.25">
      <c r="A95" s="1" t="s">
        <v>96</v>
      </c>
      <c r="B95" s="2">
        <v>63544</v>
      </c>
      <c r="C95" s="2">
        <v>63311</v>
      </c>
    </row>
    <row r="96" spans="1:3" x14ac:dyDescent="0.25">
      <c r="A96" s="1" t="s">
        <v>97</v>
      </c>
      <c r="B96" s="2">
        <v>38234</v>
      </c>
      <c r="C96" s="2">
        <v>37954</v>
      </c>
    </row>
    <row r="97" spans="1:3" x14ac:dyDescent="0.25">
      <c r="A97" s="1" t="s">
        <v>98</v>
      </c>
      <c r="B97" s="2">
        <v>1759</v>
      </c>
      <c r="C97" s="2">
        <v>1719</v>
      </c>
    </row>
    <row r="98" spans="1:3" x14ac:dyDescent="0.25">
      <c r="A98" s="1" t="s">
        <v>99</v>
      </c>
      <c r="B98" s="2">
        <v>41762</v>
      </c>
      <c r="C98" s="2">
        <v>41606</v>
      </c>
    </row>
    <row r="99" spans="1:3" x14ac:dyDescent="0.25">
      <c r="A99" s="1" t="s">
        <v>100</v>
      </c>
      <c r="B99" s="2">
        <v>19734</v>
      </c>
      <c r="C99" s="2">
        <v>19520</v>
      </c>
    </row>
    <row r="100" spans="1:3" x14ac:dyDescent="0.25">
      <c r="A100" s="1" t="s">
        <v>101</v>
      </c>
      <c r="B100" s="2">
        <v>30937</v>
      </c>
      <c r="C100" s="2">
        <v>30942</v>
      </c>
    </row>
    <row r="101" spans="1:3" x14ac:dyDescent="0.25">
      <c r="A101" s="1" t="s">
        <v>102</v>
      </c>
      <c r="B101" s="2">
        <v>42989</v>
      </c>
      <c r="C101" s="2">
        <v>42698</v>
      </c>
    </row>
    <row r="102" spans="1:3" x14ac:dyDescent="0.25">
      <c r="A102" s="1" t="s">
        <v>103</v>
      </c>
      <c r="B102" s="2">
        <v>36012</v>
      </c>
      <c r="C102" s="2">
        <v>35818</v>
      </c>
    </row>
    <row r="103" spans="1:3" x14ac:dyDescent="0.25">
      <c r="A103" s="1" t="s">
        <v>104</v>
      </c>
      <c r="B103" s="2">
        <v>223174</v>
      </c>
      <c r="C103" s="2">
        <v>224612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E5BF6-D311-41B4-945C-9B9932399EC0}">
  <dimension ref="A1:C100"/>
  <sheetViews>
    <sheetView topLeftCell="A64" workbookViewId="0"/>
  </sheetViews>
  <sheetFormatPr defaultRowHeight="15" x14ac:dyDescent="0.25"/>
  <sheetData>
    <row r="1" spans="1:3" x14ac:dyDescent="0.25">
      <c r="B1" s="1" t="s">
        <v>122</v>
      </c>
      <c r="C1" s="1" t="s">
        <v>123</v>
      </c>
    </row>
    <row r="2" spans="1:3" x14ac:dyDescent="0.25">
      <c r="A2" s="1" t="s">
        <v>6</v>
      </c>
      <c r="B2" s="2">
        <v>38876171</v>
      </c>
      <c r="C2" s="2">
        <v>41021869</v>
      </c>
    </row>
    <row r="3" spans="1:3" x14ac:dyDescent="0.25">
      <c r="A3" s="1" t="s">
        <v>7</v>
      </c>
      <c r="B3" s="2">
        <v>4813408</v>
      </c>
      <c r="C3" s="2">
        <v>5235596</v>
      </c>
    </row>
    <row r="4" spans="1:3" x14ac:dyDescent="0.25">
      <c r="A4" s="1" t="s">
        <v>8</v>
      </c>
      <c r="B4" s="2">
        <v>653412</v>
      </c>
      <c r="C4" s="2">
        <v>671271</v>
      </c>
    </row>
    <row r="5" spans="1:3" x14ac:dyDescent="0.25">
      <c r="A5" s="1" t="s">
        <v>9</v>
      </c>
      <c r="B5" s="2">
        <v>118391</v>
      </c>
      <c r="C5" s="2">
        <v>124626</v>
      </c>
    </row>
    <row r="6" spans="1:3" x14ac:dyDescent="0.25">
      <c r="A6" s="1" t="s">
        <v>10</v>
      </c>
      <c r="B6" s="2">
        <v>287100</v>
      </c>
      <c r="C6" s="2">
        <v>297966</v>
      </c>
    </row>
    <row r="7" spans="1:3" x14ac:dyDescent="0.25">
      <c r="A7" s="1" t="s">
        <v>11</v>
      </c>
      <c r="B7" s="2">
        <v>245996</v>
      </c>
      <c r="C7" s="2">
        <v>256456</v>
      </c>
    </row>
    <row r="8" spans="1:3" x14ac:dyDescent="0.25">
      <c r="A8" s="1" t="s">
        <v>12</v>
      </c>
      <c r="B8" s="2">
        <v>384897</v>
      </c>
      <c r="C8" s="2">
        <v>423665</v>
      </c>
    </row>
    <row r="9" spans="1:3" x14ac:dyDescent="0.25">
      <c r="A9" s="1" t="s">
        <v>13</v>
      </c>
      <c r="B9" s="2">
        <v>283121</v>
      </c>
      <c r="C9" s="2">
        <v>304321</v>
      </c>
    </row>
    <row r="10" spans="1:3" x14ac:dyDescent="0.25">
      <c r="A10" s="1" t="s">
        <v>14</v>
      </c>
      <c r="B10" s="2">
        <v>400379</v>
      </c>
      <c r="C10" s="2">
        <v>430235</v>
      </c>
    </row>
    <row r="11" spans="1:3" x14ac:dyDescent="0.25">
      <c r="A11" s="1" t="s">
        <v>15</v>
      </c>
      <c r="B11" s="2">
        <v>487055</v>
      </c>
      <c r="C11" s="2">
        <v>543275</v>
      </c>
    </row>
    <row r="12" spans="1:3" x14ac:dyDescent="0.25">
      <c r="A12" s="1" t="s">
        <v>16</v>
      </c>
      <c r="B12" s="2">
        <v>169210</v>
      </c>
      <c r="C12" s="2">
        <v>174431</v>
      </c>
    </row>
    <row r="13" spans="1:3" x14ac:dyDescent="0.25">
      <c r="A13" s="1" t="s">
        <v>17</v>
      </c>
      <c r="B13" s="2">
        <v>207431</v>
      </c>
      <c r="C13" s="2">
        <v>206236</v>
      </c>
    </row>
    <row r="14" spans="1:3" x14ac:dyDescent="0.25">
      <c r="A14" s="1" t="s">
        <v>18</v>
      </c>
      <c r="B14" s="2">
        <v>396873</v>
      </c>
      <c r="C14" s="2">
        <v>413763</v>
      </c>
    </row>
    <row r="15" spans="1:3" x14ac:dyDescent="0.25">
      <c r="A15" s="1" t="s">
        <v>19</v>
      </c>
      <c r="B15" s="2">
        <v>401332</v>
      </c>
      <c r="C15" s="2">
        <v>423721</v>
      </c>
    </row>
    <row r="16" spans="1:3" x14ac:dyDescent="0.25">
      <c r="A16" s="1" t="s">
        <v>20</v>
      </c>
      <c r="B16" s="2">
        <v>213611</v>
      </c>
      <c r="C16" s="2">
        <v>240545</v>
      </c>
    </row>
    <row r="17" spans="1:3" x14ac:dyDescent="0.25">
      <c r="A17" s="1" t="s">
        <v>21</v>
      </c>
      <c r="B17" s="2">
        <v>370528</v>
      </c>
      <c r="C17" s="2">
        <v>390393</v>
      </c>
    </row>
    <row r="18" spans="1:3" x14ac:dyDescent="0.25">
      <c r="A18" s="1" t="s">
        <v>22</v>
      </c>
      <c r="B18" s="2">
        <v>310297</v>
      </c>
      <c r="C18" s="2">
        <v>347297</v>
      </c>
    </row>
    <row r="19" spans="1:3" x14ac:dyDescent="0.25">
      <c r="A19" s="1" t="s">
        <v>23</v>
      </c>
      <c r="B19" s="2">
        <v>133992</v>
      </c>
      <c r="C19" s="2">
        <v>143817</v>
      </c>
    </row>
    <row r="20" spans="1:3" x14ac:dyDescent="0.25">
      <c r="A20" s="1" t="s">
        <v>24</v>
      </c>
      <c r="B20" s="2">
        <v>174361</v>
      </c>
      <c r="C20" s="2">
        <v>194719</v>
      </c>
    </row>
    <row r="21" spans="1:3" x14ac:dyDescent="0.25">
      <c r="A21" s="1" t="s">
        <v>25</v>
      </c>
      <c r="B21" s="2">
        <v>329118</v>
      </c>
      <c r="C21" s="2">
        <v>343679</v>
      </c>
    </row>
    <row r="22" spans="1:3" x14ac:dyDescent="0.25">
      <c r="A22" s="1" t="s">
        <v>26</v>
      </c>
      <c r="B22" s="2">
        <v>272828</v>
      </c>
      <c r="C22" s="2">
        <v>265017</v>
      </c>
    </row>
    <row r="23" spans="1:3" x14ac:dyDescent="0.25">
      <c r="A23" s="1" t="s">
        <v>27</v>
      </c>
      <c r="B23" s="2">
        <v>312076</v>
      </c>
      <c r="C23" s="2">
        <v>316962</v>
      </c>
    </row>
    <row r="24" spans="1:3" x14ac:dyDescent="0.25">
      <c r="A24" s="1" t="s">
        <v>28</v>
      </c>
      <c r="B24" s="2">
        <v>260219</v>
      </c>
      <c r="C24" s="2">
        <v>267924</v>
      </c>
    </row>
    <row r="25" spans="1:3" x14ac:dyDescent="0.25">
      <c r="A25" s="1" t="s">
        <v>29</v>
      </c>
      <c r="B25" s="2">
        <v>295533</v>
      </c>
      <c r="C25" s="2">
        <v>304219</v>
      </c>
    </row>
    <row r="26" spans="1:3" x14ac:dyDescent="0.25">
      <c r="A26" s="1" t="s">
        <v>30</v>
      </c>
      <c r="B26" s="2">
        <v>245387</v>
      </c>
      <c r="C26" s="2">
        <v>258659</v>
      </c>
    </row>
    <row r="27" spans="1:3" x14ac:dyDescent="0.25">
      <c r="A27" s="1" t="s">
        <v>31</v>
      </c>
      <c r="B27" s="2">
        <v>392781</v>
      </c>
      <c r="C27" s="2">
        <v>409819</v>
      </c>
    </row>
    <row r="28" spans="1:3" x14ac:dyDescent="0.25">
      <c r="A28" s="1" t="s">
        <v>32</v>
      </c>
      <c r="B28" s="2">
        <v>345440</v>
      </c>
      <c r="C28" s="2">
        <v>360265</v>
      </c>
    </row>
    <row r="29" spans="1:3" x14ac:dyDescent="0.25">
      <c r="A29" s="1" t="s">
        <v>33</v>
      </c>
      <c r="B29" s="2">
        <v>156942</v>
      </c>
      <c r="C29" s="2">
        <v>162180</v>
      </c>
    </row>
    <row r="30" spans="1:3" x14ac:dyDescent="0.25">
      <c r="A30" s="1" t="s">
        <v>34</v>
      </c>
      <c r="B30" s="2">
        <v>364710</v>
      </c>
      <c r="C30" s="2">
        <v>367620</v>
      </c>
    </row>
    <row r="31" spans="1:3" x14ac:dyDescent="0.25">
      <c r="A31" s="1" t="s">
        <v>35</v>
      </c>
      <c r="B31" s="2">
        <v>314765</v>
      </c>
      <c r="C31" s="2">
        <v>321560</v>
      </c>
    </row>
    <row r="32" spans="1:3" x14ac:dyDescent="0.25">
      <c r="A32" s="1" t="s">
        <v>36</v>
      </c>
      <c r="B32" s="2">
        <v>326973</v>
      </c>
      <c r="C32" s="2">
        <v>346783</v>
      </c>
    </row>
    <row r="33" spans="1:3" x14ac:dyDescent="0.25">
      <c r="A33" s="1" t="s">
        <v>37</v>
      </c>
      <c r="B33" s="2">
        <v>423618</v>
      </c>
      <c r="C33" s="2">
        <v>455908</v>
      </c>
    </row>
    <row r="34" spans="1:3" x14ac:dyDescent="0.25">
      <c r="A34" s="1" t="s">
        <v>38</v>
      </c>
      <c r="B34" s="2">
        <v>204072</v>
      </c>
      <c r="C34" s="2">
        <v>216958</v>
      </c>
    </row>
    <row r="35" spans="1:3" x14ac:dyDescent="0.25">
      <c r="A35" s="1" t="s">
        <v>39</v>
      </c>
      <c r="B35" s="2">
        <v>471741</v>
      </c>
      <c r="C35" s="2">
        <v>505731</v>
      </c>
    </row>
    <row r="36" spans="1:3" x14ac:dyDescent="0.25">
      <c r="A36" s="1" t="s">
        <v>40</v>
      </c>
      <c r="B36" s="2">
        <v>198243</v>
      </c>
      <c r="C36" s="2">
        <v>206726</v>
      </c>
    </row>
    <row r="37" spans="1:3" x14ac:dyDescent="0.25">
      <c r="A37" s="1" t="s">
        <v>41</v>
      </c>
      <c r="B37" s="2">
        <v>257588</v>
      </c>
      <c r="C37" s="2">
        <v>281727</v>
      </c>
    </row>
    <row r="38" spans="1:3" x14ac:dyDescent="0.25">
      <c r="A38" s="1" t="s">
        <v>42</v>
      </c>
      <c r="B38" s="2">
        <v>419800</v>
      </c>
      <c r="C38" s="2">
        <v>442022</v>
      </c>
    </row>
    <row r="39" spans="1:3" x14ac:dyDescent="0.25">
      <c r="A39" s="1" t="s">
        <v>43</v>
      </c>
      <c r="B39" s="2">
        <v>418680</v>
      </c>
      <c r="C39" s="2">
        <v>446743</v>
      </c>
    </row>
    <row r="40" spans="1:3" x14ac:dyDescent="0.25">
      <c r="A40" s="1" t="s">
        <v>44</v>
      </c>
      <c r="B40" s="2">
        <v>279077</v>
      </c>
      <c r="C40" s="2">
        <v>300132</v>
      </c>
    </row>
    <row r="41" spans="1:3" x14ac:dyDescent="0.25">
      <c r="A41" s="1" t="s">
        <v>45</v>
      </c>
      <c r="B41" s="2">
        <v>315938</v>
      </c>
      <c r="C41" s="2">
        <v>321045</v>
      </c>
    </row>
    <row r="42" spans="1:3" x14ac:dyDescent="0.25">
      <c r="A42" s="1" t="s">
        <v>46</v>
      </c>
      <c r="B42" s="2">
        <v>474659</v>
      </c>
      <c r="C42" s="2">
        <v>508072</v>
      </c>
    </row>
    <row r="43" spans="1:3" x14ac:dyDescent="0.25">
      <c r="A43" s="1" t="s">
        <v>47</v>
      </c>
      <c r="B43" s="2">
        <v>260501</v>
      </c>
      <c r="C43" s="2">
        <v>294066</v>
      </c>
    </row>
    <row r="44" spans="1:3" x14ac:dyDescent="0.25">
      <c r="A44" s="1" t="s">
        <v>48</v>
      </c>
      <c r="B44" s="2">
        <v>252553</v>
      </c>
      <c r="C44" s="2">
        <v>267292</v>
      </c>
    </row>
    <row r="45" spans="1:3" x14ac:dyDescent="0.25">
      <c r="A45" s="1" t="s">
        <v>49</v>
      </c>
      <c r="B45" s="2">
        <v>481220</v>
      </c>
      <c r="C45" s="2">
        <v>504314</v>
      </c>
    </row>
    <row r="46" spans="1:3" x14ac:dyDescent="0.25">
      <c r="A46" s="1" t="s">
        <v>50</v>
      </c>
      <c r="B46" s="2">
        <v>232215</v>
      </c>
      <c r="C46" s="2">
        <v>258845</v>
      </c>
    </row>
    <row r="47" spans="1:3" x14ac:dyDescent="0.25">
      <c r="A47" s="1" t="s">
        <v>51</v>
      </c>
      <c r="B47" s="2">
        <v>178132</v>
      </c>
      <c r="C47" s="2">
        <v>188530</v>
      </c>
    </row>
    <row r="48" spans="1:3" x14ac:dyDescent="0.25">
      <c r="A48" s="1" t="s">
        <v>52</v>
      </c>
      <c r="B48" s="2">
        <v>299873</v>
      </c>
      <c r="C48" s="2">
        <v>335803</v>
      </c>
    </row>
    <row r="49" spans="1:3" x14ac:dyDescent="0.25">
      <c r="A49" s="1" t="s">
        <v>53</v>
      </c>
      <c r="B49" s="2">
        <v>261000</v>
      </c>
      <c r="C49" s="2">
        <v>272638</v>
      </c>
    </row>
    <row r="50" spans="1:3" x14ac:dyDescent="0.25">
      <c r="A50" s="1" t="s">
        <v>54</v>
      </c>
      <c r="B50" s="2">
        <v>376021</v>
      </c>
      <c r="C50" s="2">
        <v>382495</v>
      </c>
    </row>
    <row r="51" spans="1:3" x14ac:dyDescent="0.25">
      <c r="A51" s="1" t="s">
        <v>55</v>
      </c>
      <c r="B51" s="2">
        <v>159754</v>
      </c>
      <c r="C51" s="2">
        <v>168807</v>
      </c>
    </row>
    <row r="52" spans="1:3" x14ac:dyDescent="0.25">
      <c r="A52" s="1" t="s">
        <v>56</v>
      </c>
      <c r="B52" s="2">
        <v>109027</v>
      </c>
      <c r="C52" s="2">
        <v>119674</v>
      </c>
    </row>
    <row r="53" spans="1:3" x14ac:dyDescent="0.25">
      <c r="A53" s="1" t="s">
        <v>57</v>
      </c>
      <c r="B53" s="2">
        <v>243983</v>
      </c>
      <c r="C53" s="2">
        <v>269257</v>
      </c>
    </row>
    <row r="54" spans="1:3" x14ac:dyDescent="0.25">
      <c r="A54" s="1" t="s">
        <v>58</v>
      </c>
      <c r="B54" s="2">
        <v>201791</v>
      </c>
      <c r="C54" s="2">
        <v>218685</v>
      </c>
    </row>
    <row r="55" spans="1:3" x14ac:dyDescent="0.25">
      <c r="A55" s="1" t="s">
        <v>59</v>
      </c>
      <c r="B55" s="2">
        <v>274911</v>
      </c>
      <c r="C55" s="2">
        <v>240203</v>
      </c>
    </row>
    <row r="56" spans="1:3" x14ac:dyDescent="0.25">
      <c r="A56" s="1" t="s">
        <v>60</v>
      </c>
      <c r="B56" s="2">
        <v>1365259</v>
      </c>
      <c r="C56" s="2">
        <v>1422381</v>
      </c>
    </row>
    <row r="57" spans="1:3" x14ac:dyDescent="0.25">
      <c r="A57" s="1" t="s">
        <v>61</v>
      </c>
      <c r="B57" s="2">
        <v>395149</v>
      </c>
      <c r="C57" s="2">
        <v>410168</v>
      </c>
    </row>
    <row r="58" spans="1:3" x14ac:dyDescent="0.25">
      <c r="A58" s="1" t="s">
        <v>62</v>
      </c>
      <c r="B58" s="2">
        <v>66260</v>
      </c>
      <c r="C58" s="2">
        <v>72342</v>
      </c>
    </row>
    <row r="59" spans="1:3" x14ac:dyDescent="0.25">
      <c r="A59" s="1" t="s">
        <v>63</v>
      </c>
      <c r="B59" s="2">
        <v>187894</v>
      </c>
      <c r="C59" s="2">
        <v>197667</v>
      </c>
    </row>
    <row r="60" spans="1:3" x14ac:dyDescent="0.25">
      <c r="A60" s="1" t="s">
        <v>64</v>
      </c>
      <c r="B60" s="2">
        <v>687984</v>
      </c>
      <c r="C60" s="2">
        <v>697104</v>
      </c>
    </row>
    <row r="61" spans="1:3" x14ac:dyDescent="0.25">
      <c r="A61" s="1" t="s">
        <v>65</v>
      </c>
      <c r="B61" s="2">
        <v>37924</v>
      </c>
      <c r="C61" s="2">
        <v>41463</v>
      </c>
    </row>
    <row r="62" spans="1:3" x14ac:dyDescent="0.25">
      <c r="A62" s="1" t="s">
        <v>66</v>
      </c>
      <c r="B62" s="2">
        <v>392638</v>
      </c>
      <c r="C62" s="2">
        <v>423450</v>
      </c>
    </row>
    <row r="63" spans="1:3" x14ac:dyDescent="0.25">
      <c r="A63" s="1" t="s">
        <v>67</v>
      </c>
      <c r="B63" s="2">
        <v>434902</v>
      </c>
      <c r="C63" s="2">
        <v>451987</v>
      </c>
    </row>
    <row r="64" spans="1:3" x14ac:dyDescent="0.25">
      <c r="A64" s="1" t="s">
        <v>68</v>
      </c>
      <c r="B64" s="2">
        <v>613870</v>
      </c>
      <c r="C64" s="2">
        <v>626661</v>
      </c>
    </row>
    <row r="65" spans="1:3" x14ac:dyDescent="0.25">
      <c r="A65" s="1" t="s">
        <v>69</v>
      </c>
      <c r="B65" s="2">
        <v>522137</v>
      </c>
      <c r="C65" s="2">
        <v>554282</v>
      </c>
    </row>
    <row r="66" spans="1:3" x14ac:dyDescent="0.25">
      <c r="A66" s="1" t="s">
        <v>70</v>
      </c>
      <c r="B66" s="2">
        <v>276022</v>
      </c>
      <c r="C66" s="2">
        <v>308814</v>
      </c>
    </row>
    <row r="67" spans="1:3" x14ac:dyDescent="0.25">
      <c r="A67" s="1" t="s">
        <v>71</v>
      </c>
      <c r="B67" s="2">
        <v>334931</v>
      </c>
      <c r="C67" s="2">
        <v>364179</v>
      </c>
    </row>
    <row r="68" spans="1:3" x14ac:dyDescent="0.25">
      <c r="A68" s="1" t="s">
        <v>72</v>
      </c>
      <c r="B68" s="2">
        <v>288875</v>
      </c>
      <c r="C68" s="2">
        <v>298235</v>
      </c>
    </row>
    <row r="69" spans="1:3" x14ac:dyDescent="0.25">
      <c r="A69" s="1" t="s">
        <v>73</v>
      </c>
      <c r="B69" s="2">
        <v>585202</v>
      </c>
      <c r="C69" s="2">
        <v>603103</v>
      </c>
    </row>
    <row r="70" spans="1:3" x14ac:dyDescent="0.25">
      <c r="A70" s="1" t="s">
        <v>74</v>
      </c>
      <c r="B70" s="2">
        <v>414512</v>
      </c>
      <c r="C70" s="2">
        <v>421466</v>
      </c>
    </row>
    <row r="71" spans="1:3" x14ac:dyDescent="0.25">
      <c r="A71" s="1" t="s">
        <v>75</v>
      </c>
      <c r="B71" s="2">
        <v>286594</v>
      </c>
      <c r="C71" s="2">
        <v>297292</v>
      </c>
    </row>
    <row r="72" spans="1:3" x14ac:dyDescent="0.25">
      <c r="A72" s="1" t="s">
        <v>76</v>
      </c>
      <c r="B72" s="2">
        <v>299316</v>
      </c>
      <c r="C72" s="2">
        <v>315179</v>
      </c>
    </row>
    <row r="73" spans="1:3" x14ac:dyDescent="0.25">
      <c r="A73" s="1" t="s">
        <v>77</v>
      </c>
      <c r="B73" s="2">
        <v>561290</v>
      </c>
      <c r="C73" s="2">
        <v>592412</v>
      </c>
    </row>
    <row r="74" spans="1:3" x14ac:dyDescent="0.25">
      <c r="A74" s="1" t="s">
        <v>78</v>
      </c>
      <c r="B74" s="2">
        <v>274580</v>
      </c>
      <c r="C74" s="2">
        <v>313838</v>
      </c>
    </row>
    <row r="75" spans="1:3" x14ac:dyDescent="0.25">
      <c r="A75" s="1" t="s">
        <v>79</v>
      </c>
      <c r="B75" s="2">
        <v>169378</v>
      </c>
      <c r="C75" s="2">
        <v>182089</v>
      </c>
    </row>
    <row r="76" spans="1:3" x14ac:dyDescent="0.25">
      <c r="A76" s="1" t="s">
        <v>80</v>
      </c>
      <c r="B76" s="2">
        <v>530961</v>
      </c>
      <c r="C76" s="2">
        <v>560325</v>
      </c>
    </row>
    <row r="77" spans="1:3" x14ac:dyDescent="0.25">
      <c r="A77" s="1" t="s">
        <v>81</v>
      </c>
      <c r="B77" s="2">
        <v>49911</v>
      </c>
      <c r="C77" s="2">
        <v>50460</v>
      </c>
    </row>
    <row r="78" spans="1:3" x14ac:dyDescent="0.25">
      <c r="A78" s="1" t="s">
        <v>82</v>
      </c>
      <c r="B78" s="2">
        <v>535148</v>
      </c>
      <c r="C78" s="2">
        <v>586690</v>
      </c>
    </row>
    <row r="79" spans="1:3" x14ac:dyDescent="0.25">
      <c r="A79" s="1" t="s">
        <v>83</v>
      </c>
      <c r="B79" s="2">
        <v>369875</v>
      </c>
      <c r="C79" s="2">
        <v>366188</v>
      </c>
    </row>
    <row r="80" spans="1:3" x14ac:dyDescent="0.25">
      <c r="A80" s="1" t="s">
        <v>84</v>
      </c>
      <c r="B80" s="2">
        <v>285430</v>
      </c>
      <c r="C80" s="2">
        <v>311049</v>
      </c>
    </row>
    <row r="81" spans="1:3" x14ac:dyDescent="0.25">
      <c r="A81" s="1" t="s">
        <v>85</v>
      </c>
      <c r="B81" s="2">
        <v>2256961</v>
      </c>
      <c r="C81" s="2">
        <v>2399215</v>
      </c>
    </row>
    <row r="82" spans="1:3" x14ac:dyDescent="0.25">
      <c r="A82" s="1" t="s">
        <v>86</v>
      </c>
      <c r="B82" s="2">
        <v>460718</v>
      </c>
      <c r="C82" s="2">
        <v>480490</v>
      </c>
    </row>
    <row r="83" spans="1:3" x14ac:dyDescent="0.25">
      <c r="A83" s="1" t="s">
        <v>87</v>
      </c>
      <c r="B83" s="2">
        <v>283671</v>
      </c>
      <c r="C83" s="2">
        <v>284971</v>
      </c>
    </row>
    <row r="84" spans="1:3" x14ac:dyDescent="0.25">
      <c r="A84" s="1" t="s">
        <v>88</v>
      </c>
      <c r="B84" s="2">
        <v>243483</v>
      </c>
      <c r="C84" s="2">
        <v>254192</v>
      </c>
    </row>
    <row r="85" spans="1:3" x14ac:dyDescent="0.25">
      <c r="A85" s="1" t="s">
        <v>89</v>
      </c>
      <c r="B85" s="2">
        <v>137368</v>
      </c>
      <c r="C85" s="2">
        <v>140538</v>
      </c>
    </row>
    <row r="86" spans="1:3" x14ac:dyDescent="0.25">
      <c r="A86" s="1" t="s">
        <v>90</v>
      </c>
      <c r="B86" s="2">
        <v>326497</v>
      </c>
      <c r="C86" s="2">
        <v>355457</v>
      </c>
    </row>
    <row r="87" spans="1:3" x14ac:dyDescent="0.25">
      <c r="A87" s="1" t="s">
        <v>91</v>
      </c>
      <c r="B87" s="2">
        <v>290168</v>
      </c>
      <c r="C87" s="2">
        <v>304146</v>
      </c>
    </row>
    <row r="88" spans="1:3" x14ac:dyDescent="0.25">
      <c r="A88" s="1" t="s">
        <v>92</v>
      </c>
      <c r="B88" s="2">
        <v>165819</v>
      </c>
      <c r="C88" s="2">
        <v>166876</v>
      </c>
    </row>
    <row r="89" spans="1:3" x14ac:dyDescent="0.25">
      <c r="A89" s="1" t="s">
        <v>93</v>
      </c>
      <c r="B89" s="2">
        <v>473282</v>
      </c>
      <c r="C89" s="2">
        <v>475395</v>
      </c>
    </row>
    <row r="90" spans="1:3" x14ac:dyDescent="0.25">
      <c r="A90" s="1" t="s">
        <v>94</v>
      </c>
      <c r="B90" s="2">
        <v>235987</v>
      </c>
      <c r="C90" s="2">
        <v>244628</v>
      </c>
    </row>
    <row r="91" spans="1:3" x14ac:dyDescent="0.25">
      <c r="A91" s="1" t="s">
        <v>95</v>
      </c>
      <c r="B91" s="2">
        <v>419758</v>
      </c>
      <c r="C91" s="2">
        <v>433161</v>
      </c>
    </row>
    <row r="92" spans="1:3" x14ac:dyDescent="0.25">
      <c r="A92" s="1" t="s">
        <v>96</v>
      </c>
      <c r="B92" s="2">
        <v>446231</v>
      </c>
      <c r="C92" s="2">
        <v>464719</v>
      </c>
    </row>
    <row r="93" spans="1:3" x14ac:dyDescent="0.25">
      <c r="A93" s="1" t="s">
        <v>97</v>
      </c>
      <c r="B93" s="2">
        <v>237434</v>
      </c>
      <c r="C93" s="2">
        <v>250252</v>
      </c>
    </row>
    <row r="94" spans="1:3" x14ac:dyDescent="0.25">
      <c r="A94" s="1" t="s">
        <v>98</v>
      </c>
      <c r="B94" s="2">
        <v>26680</v>
      </c>
      <c r="C94" s="2">
        <v>34594</v>
      </c>
    </row>
    <row r="95" spans="1:3" x14ac:dyDescent="0.25">
      <c r="A95" s="1" t="s">
        <v>99</v>
      </c>
      <c r="B95" s="2">
        <v>291952</v>
      </c>
      <c r="C95" s="2">
        <v>277612</v>
      </c>
    </row>
    <row r="96" spans="1:3" x14ac:dyDescent="0.25">
      <c r="A96" s="1" t="s">
        <v>100</v>
      </c>
      <c r="B96" s="2">
        <v>151800</v>
      </c>
      <c r="C96" s="2">
        <v>156898</v>
      </c>
    </row>
    <row r="97" spans="1:3" x14ac:dyDescent="0.25">
      <c r="A97" s="1" t="s">
        <v>101</v>
      </c>
      <c r="B97" s="2">
        <v>181669</v>
      </c>
      <c r="C97" s="2">
        <v>192511</v>
      </c>
    </row>
    <row r="98" spans="1:3" x14ac:dyDescent="0.25">
      <c r="A98" s="1" t="s">
        <v>102</v>
      </c>
      <c r="B98" s="2">
        <v>290818</v>
      </c>
      <c r="C98" s="2">
        <v>294034</v>
      </c>
    </row>
    <row r="99" spans="1:3" x14ac:dyDescent="0.25">
      <c r="A99" s="1" t="s">
        <v>103</v>
      </c>
      <c r="B99" s="2">
        <v>256023</v>
      </c>
      <c r="C99" s="2">
        <v>263953</v>
      </c>
    </row>
    <row r="100" spans="1:3" x14ac:dyDescent="0.25">
      <c r="A100" s="1" t="s">
        <v>104</v>
      </c>
      <c r="B100" s="2">
        <v>1271247</v>
      </c>
      <c r="C100" s="2">
        <v>1326710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4F819F-C8B2-4C91-BBC6-54BFF3E4A6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samle</vt:lpstr>
      <vt:lpstr>grp.200</vt:lpstr>
      <vt:lpstr>FOLK1A</vt:lpstr>
      <vt:lpstr>6.45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K_S</dc:creator>
  <cp:lastModifiedBy>Kristoffer Sutton</cp:lastModifiedBy>
  <dcterms:created xsi:type="dcterms:W3CDTF">2026-05-12T06:46:54Z</dcterms:created>
  <dcterms:modified xsi:type="dcterms:W3CDTF">2026-05-19T10:24:11Z</dcterms:modified>
</cp:coreProperties>
</file>